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令和２年度技士会\起案\添付資料\中間検査アンケート\"/>
    </mc:Choice>
  </mc:AlternateContent>
  <xr:revisionPtr revIDLastSave="0" documentId="8_{2B797BE4-A8DC-44C3-BE6E-E5FBA58F28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アンケート調査表" sheetId="2" r:id="rId1"/>
  </sheets>
  <definedNames>
    <definedName name="_xlnm.Print_Area" localSheetId="0">アンケート調査表!$B$4:$AH$83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2" i="2" l="1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H2" i="2"/>
  <c r="G2" i="2"/>
  <c r="F2" i="2"/>
  <c r="E2" i="2"/>
  <c r="D2" i="2"/>
  <c r="C2" i="2"/>
  <c r="B2" i="2"/>
  <c r="D14" i="2" l="1"/>
  <c r="AK40" i="2"/>
  <c r="AC65" i="2"/>
  <c r="AC2" i="2" l="1"/>
  <c r="O2" i="2"/>
  <c r="N2" i="2"/>
  <c r="M2" i="2"/>
  <c r="L2" i="2"/>
  <c r="AC55" i="2"/>
  <c r="AC46" i="2"/>
  <c r="AC38" i="2"/>
  <c r="I32" i="2"/>
  <c r="AC26" i="2"/>
  <c r="O26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J14" i="2" s="1"/>
  <c r="AB2" i="2"/>
  <c r="AA2" i="2"/>
  <c r="Z2" i="2"/>
  <c r="Y2" i="2"/>
  <c r="X2" i="2"/>
  <c r="W2" i="2"/>
  <c r="V2" i="2"/>
  <c r="U2" i="2"/>
  <c r="T2" i="2"/>
  <c r="S2" i="2"/>
  <c r="R2" i="2"/>
  <c r="Q2" i="2"/>
  <c r="P2" i="2"/>
  <c r="AJ15" i="2" l="1"/>
  <c r="AJ16" i="2" s="1"/>
  <c r="AJ17" i="2" s="1"/>
  <c r="AJ18" i="2" s="1"/>
  <c r="AJ19" i="2" s="1"/>
  <c r="AJ20" i="2" s="1"/>
  <c r="AJ21" i="2" s="1"/>
  <c r="AJ22" i="2" s="1"/>
  <c r="AJ23" i="2" s="1"/>
  <c r="AJ24" i="2" s="1"/>
  <c r="AJ25" i="2" s="1"/>
  <c r="AJ26" i="2" l="1"/>
  <c r="AJ27" i="2" s="1"/>
  <c r="AJ28" i="2" s="1"/>
  <c r="AJ29" i="2" l="1"/>
  <c r="AJ30" i="2" s="1"/>
  <c r="AJ31" i="2" s="1"/>
  <c r="AJ32" i="2" s="1"/>
  <c r="AJ33" i="2" s="1"/>
  <c r="AJ34" i="2" s="1"/>
  <c r="AJ35" i="2" l="1"/>
  <c r="AJ36" i="2" l="1"/>
  <c r="AJ37" i="2" l="1"/>
  <c r="AJ38" i="2" s="1"/>
  <c r="AJ39" i="2" l="1"/>
  <c r="AJ40" i="2" l="1"/>
  <c r="AU15" i="2" l="1"/>
  <c r="J2" i="2" s="1"/>
  <c r="AU14" i="2"/>
  <c r="I2" i="2" s="1"/>
  <c r="AU16" i="2" l="1"/>
  <c r="K2" i="2" s="1"/>
  <c r="AH14" i="2"/>
</calcChain>
</file>

<file path=xl/sharedStrings.xml><?xml version="1.0" encoding="utf-8"?>
<sst xmlns="http://schemas.openxmlformats.org/spreadsheetml/2006/main" count="148" uniqueCount="109">
  <si>
    <t>完成検査</t>
    <phoneticPr fontId="2"/>
  </si>
  <si>
    <t>発注担当部</t>
    <phoneticPr fontId="2"/>
  </si>
  <si>
    <t>15百万円未満</t>
    <phoneticPr fontId="2"/>
  </si>
  <si>
    <t>15百万円以上30百万円未満</t>
    <phoneticPr fontId="2"/>
  </si>
  <si>
    <t>30百万円以上70百万円未満</t>
    <phoneticPr fontId="2"/>
  </si>
  <si>
    <t>70百万円以上</t>
    <phoneticPr fontId="2"/>
  </si>
  <si>
    <t>初めて</t>
    <phoneticPr fontId="2"/>
  </si>
  <si>
    <t>1回
～
5回</t>
    <phoneticPr fontId="2"/>
  </si>
  <si>
    <t>6回以上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</si>
  <si>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</si>
  <si>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</si>
  <si>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</si>
  <si>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</si>
  <si>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10
代</t>
    <rPh sb="3" eb="4">
      <t>ダイ</t>
    </rPh>
    <phoneticPr fontId="1"/>
  </si>
  <si>
    <t>20
代</t>
    <rPh sb="3" eb="4">
      <t>ダイ</t>
    </rPh>
    <phoneticPr fontId="1"/>
  </si>
  <si>
    <t>30
代</t>
    <rPh sb="3" eb="4">
      <t>ダイ</t>
    </rPh>
    <phoneticPr fontId="1"/>
  </si>
  <si>
    <t>40
代</t>
    <rPh sb="3" eb="4">
      <t>ダイ</t>
    </rPh>
    <phoneticPr fontId="1"/>
  </si>
  <si>
    <t>50
代</t>
    <rPh sb="3" eb="4">
      <t>ダイ</t>
    </rPh>
    <phoneticPr fontId="1"/>
  </si>
  <si>
    <t>60
代</t>
    <rPh sb="3" eb="4">
      <t>ダイ</t>
    </rPh>
    <phoneticPr fontId="1"/>
  </si>
  <si>
    <t>年</t>
    <phoneticPr fontId="2"/>
  </si>
  <si>
    <t>月</t>
    <phoneticPr fontId="2"/>
  </si>
  <si>
    <t>　</t>
  </si>
  <si>
    <t>コンクリート構造物工事</t>
    <rPh sb="6" eb="9">
      <t>コウゾウブツ</t>
    </rPh>
    <rPh sb="9" eb="11">
      <t>コウジ</t>
    </rPh>
    <phoneticPr fontId="1"/>
  </si>
  <si>
    <t>E</t>
    <phoneticPr fontId="2"/>
  </si>
  <si>
    <t>F</t>
    <phoneticPr fontId="2"/>
  </si>
  <si>
    <t>鋼橋工事</t>
    <phoneticPr fontId="1"/>
  </si>
  <si>
    <t>砂防ダム、治山ダム工事</t>
    <phoneticPr fontId="1"/>
  </si>
  <si>
    <t>舗装工事</t>
    <phoneticPr fontId="1"/>
  </si>
  <si>
    <t>土工事</t>
    <phoneticPr fontId="1"/>
  </si>
  <si>
    <t>護岸工事</t>
    <phoneticPr fontId="1"/>
  </si>
  <si>
    <t>根固、水制工事</t>
    <phoneticPr fontId="1"/>
  </si>
  <si>
    <t>地滑り防止工事</t>
    <phoneticPr fontId="1"/>
  </si>
  <si>
    <t>法面工事</t>
    <phoneticPr fontId="1"/>
  </si>
  <si>
    <t>基礎工事、地盤改良工事</t>
    <phoneticPr fontId="1"/>
  </si>
  <si>
    <t>海岸工事</t>
    <phoneticPr fontId="1"/>
  </si>
  <si>
    <t>塗装工事</t>
    <phoneticPr fontId="1"/>
  </si>
  <si>
    <t>トンネル工事</t>
    <phoneticPr fontId="1"/>
  </si>
  <si>
    <t>植栽工事</t>
    <phoneticPr fontId="1"/>
  </si>
  <si>
    <t>電線共同工事</t>
    <phoneticPr fontId="1"/>
  </si>
  <si>
    <t>港湾工事</t>
    <phoneticPr fontId="1"/>
  </si>
  <si>
    <t>機械設備工事（土木）</t>
    <phoneticPr fontId="1"/>
  </si>
  <si>
    <t>電気通信設備工事（土木）</t>
    <phoneticPr fontId="1"/>
  </si>
  <si>
    <t>建築工事</t>
    <phoneticPr fontId="1"/>
  </si>
  <si>
    <t>ほ場整備工事</t>
    <phoneticPr fontId="1"/>
  </si>
  <si>
    <t>管水路工事</t>
    <phoneticPr fontId="1"/>
  </si>
  <si>
    <t>ため池工事</t>
    <phoneticPr fontId="1"/>
  </si>
  <si>
    <t>コンクリート２次製品</t>
    <phoneticPr fontId="1"/>
  </si>
  <si>
    <t>山腹工事</t>
    <phoneticPr fontId="1"/>
  </si>
  <si>
    <t>補強土壁工</t>
    <phoneticPr fontId="1"/>
  </si>
  <si>
    <t>橋梁補修工事</t>
    <phoneticPr fontId="1"/>
  </si>
  <si>
    <t>70代以上</t>
    <rPh sb="2" eb="3">
      <t>ダイ</t>
    </rPh>
    <phoneticPr fontId="1"/>
  </si>
  <si>
    <t>自由意見</t>
    <phoneticPr fontId="2"/>
  </si>
  <si>
    <t>　※ １個選択</t>
    <phoneticPr fontId="2"/>
  </si>
  <si>
    <t>減った</t>
    <phoneticPr fontId="2"/>
  </si>
  <si>
    <t>これまでと変わらなかった</t>
    <phoneticPr fontId="2"/>
  </si>
  <si>
    <t>役に立った</t>
    <phoneticPr fontId="2"/>
  </si>
  <si>
    <t>やや役に立った</t>
    <phoneticPr fontId="2"/>
  </si>
  <si>
    <t>役に立たなかった</t>
    <phoneticPr fontId="2"/>
  </si>
  <si>
    <t>増した</t>
    <phoneticPr fontId="2"/>
  </si>
  <si>
    <t>アンケートへのご協力を宜しくお願い致します</t>
    <phoneticPr fontId="2"/>
  </si>
  <si>
    <t>アンケートへのご協力　ありがとうございました</t>
    <phoneticPr fontId="2"/>
  </si>
  <si>
    <t>中間検査の対象工種や範囲（受発注者間協議のうえ設定）について</t>
    <rPh sb="0" eb="2">
      <t>チュウカン</t>
    </rPh>
    <rPh sb="2" eb="4">
      <t>ケンサ</t>
    </rPh>
    <rPh sb="5" eb="7">
      <t>タイショウ</t>
    </rPh>
    <rPh sb="7" eb="9">
      <t>コウシュ</t>
    </rPh>
    <rPh sb="10" eb="12">
      <t>ハンイ</t>
    </rPh>
    <rPh sb="13" eb="14">
      <t>ジュ</t>
    </rPh>
    <rPh sb="14" eb="17">
      <t>ハッチュウシャ</t>
    </rPh>
    <rPh sb="17" eb="18">
      <t>アイダ</t>
    </rPh>
    <rPh sb="18" eb="20">
      <t>キョウギ</t>
    </rPh>
    <rPh sb="23" eb="25">
      <t>セッテイ</t>
    </rPh>
    <phoneticPr fontId="2"/>
  </si>
  <si>
    <t>受発注者間の協議が適切に行われ、無理のない対象範囲が設定された。</t>
    <rPh sb="0" eb="3">
      <t>ジュハッチュウ</t>
    </rPh>
    <rPh sb="3" eb="4">
      <t>シャ</t>
    </rPh>
    <rPh sb="4" eb="5">
      <t>アイダ</t>
    </rPh>
    <rPh sb="6" eb="8">
      <t>キョウギ</t>
    </rPh>
    <rPh sb="9" eb="11">
      <t>テキセツ</t>
    </rPh>
    <rPh sb="12" eb="13">
      <t>オコナ</t>
    </rPh>
    <rPh sb="16" eb="18">
      <t>ムリ</t>
    </rPh>
    <rPh sb="21" eb="23">
      <t>タイショウ</t>
    </rPh>
    <rPh sb="23" eb="25">
      <t>ハンイ</t>
    </rPh>
    <rPh sb="26" eb="28">
      <t>セッテイ</t>
    </rPh>
    <phoneticPr fontId="1"/>
  </si>
  <si>
    <t>どちらかというと受注者の意向で、無理のある対象範囲を設定した。</t>
    <rPh sb="8" eb="10">
      <t>ジュチュウ</t>
    </rPh>
    <rPh sb="10" eb="11">
      <t>シャ</t>
    </rPh>
    <rPh sb="12" eb="14">
      <t>イコウ</t>
    </rPh>
    <rPh sb="16" eb="18">
      <t>ムリ</t>
    </rPh>
    <rPh sb="21" eb="23">
      <t>タイショウ</t>
    </rPh>
    <rPh sb="23" eb="25">
      <t>ハンイ</t>
    </rPh>
    <rPh sb="26" eb="28">
      <t>セッテイ</t>
    </rPh>
    <phoneticPr fontId="2"/>
  </si>
  <si>
    <t>どちらかというと発注者の意向で、無理のある対象範囲が設定された。</t>
    <rPh sb="8" eb="11">
      <t>ハッチュウシャ</t>
    </rPh>
    <rPh sb="10" eb="12">
      <t>ジュハッチュウ</t>
    </rPh>
    <rPh sb="12" eb="14">
      <t>イコウ</t>
    </rPh>
    <rPh sb="16" eb="18">
      <t>ムリ</t>
    </rPh>
    <rPh sb="21" eb="23">
      <t>タイショウ</t>
    </rPh>
    <rPh sb="23" eb="25">
      <t>ハンイ</t>
    </rPh>
    <rPh sb="26" eb="28">
      <t>セッテイ</t>
    </rPh>
    <phoneticPr fontId="2"/>
  </si>
  <si>
    <t>G</t>
    <phoneticPr fontId="2"/>
  </si>
  <si>
    <t>時期の設定について、何でも結構ですので御自由に記入下さい。</t>
    <rPh sb="0" eb="2">
      <t>ジキ</t>
    </rPh>
    <rPh sb="3" eb="5">
      <t>セッテイ</t>
    </rPh>
    <rPh sb="10" eb="11">
      <t>ナン</t>
    </rPh>
    <rPh sb="13" eb="15">
      <t>ケッコウ</t>
    </rPh>
    <rPh sb="19" eb="22">
      <t>ゴジユウ</t>
    </rPh>
    <rPh sb="23" eb="25">
      <t>キニュウ</t>
    </rPh>
    <rPh sb="25" eb="26">
      <t>クダ</t>
    </rPh>
    <phoneticPr fontId="2"/>
  </si>
  <si>
    <t>現場管理に関しての指導・助言について、何でも結構ですので御自由に記入下さい。</t>
    <rPh sb="0" eb="2">
      <t>ゲンバ</t>
    </rPh>
    <rPh sb="2" eb="4">
      <t>カンリ</t>
    </rPh>
    <rPh sb="5" eb="6">
      <t>カン</t>
    </rPh>
    <rPh sb="9" eb="11">
      <t>シドウ</t>
    </rPh>
    <rPh sb="12" eb="14">
      <t>ジョゲン</t>
    </rPh>
    <rPh sb="19" eb="20">
      <t>ナン</t>
    </rPh>
    <rPh sb="22" eb="24">
      <t>ケッコウ</t>
    </rPh>
    <rPh sb="28" eb="31">
      <t>ゴジユウ</t>
    </rPh>
    <rPh sb="32" eb="34">
      <t>キニュウ</t>
    </rPh>
    <rPh sb="34" eb="35">
      <t>クダ</t>
    </rPh>
    <phoneticPr fontId="2"/>
  </si>
  <si>
    <t>検査全般に関する改善点・疑問点など、何でも結構ですので御自由に記入下さい。</t>
    <rPh sb="0" eb="2">
      <t>ケンサ</t>
    </rPh>
    <rPh sb="2" eb="4">
      <t>ゼンパン</t>
    </rPh>
    <rPh sb="5" eb="6">
      <t>カン</t>
    </rPh>
    <rPh sb="8" eb="11">
      <t>カイゼンテン</t>
    </rPh>
    <rPh sb="12" eb="15">
      <t>ギモンテン</t>
    </rPh>
    <rPh sb="18" eb="19">
      <t>ナン</t>
    </rPh>
    <rPh sb="21" eb="23">
      <t>ケッコウ</t>
    </rPh>
    <rPh sb="27" eb="30">
      <t>ゴジユウ</t>
    </rPh>
    <rPh sb="31" eb="33">
      <t>キニュウ</t>
    </rPh>
    <rPh sb="33" eb="34">
      <t>クダ</t>
    </rPh>
    <phoneticPr fontId="2"/>
  </si>
  <si>
    <t>施行全般に関する提案や疑問点など、何でも結構ですので御自由に記入下さい。</t>
    <rPh sb="0" eb="2">
      <t>セコウ</t>
    </rPh>
    <rPh sb="2" eb="4">
      <t>ゼンパン</t>
    </rPh>
    <rPh sb="5" eb="6">
      <t>カン</t>
    </rPh>
    <rPh sb="8" eb="10">
      <t>テイアン</t>
    </rPh>
    <rPh sb="11" eb="14">
      <t>ギモンテン</t>
    </rPh>
    <rPh sb="17" eb="18">
      <t>ナン</t>
    </rPh>
    <rPh sb="20" eb="22">
      <t>ケッコウ</t>
    </rPh>
    <rPh sb="26" eb="29">
      <t>ゴジユウ</t>
    </rPh>
    <rPh sb="30" eb="32">
      <t>キニュウ</t>
    </rPh>
    <rPh sb="32" eb="33">
      <t>クダ</t>
    </rPh>
    <phoneticPr fontId="2"/>
  </si>
  <si>
    <t>受検によって意欲の変化など、何でも結構ですので御自由に記入下さい。</t>
    <rPh sb="0" eb="2">
      <t>ジュケン</t>
    </rPh>
    <rPh sb="6" eb="8">
      <t>イヨク</t>
    </rPh>
    <rPh sb="9" eb="11">
      <t>ヘンカ</t>
    </rPh>
    <rPh sb="14" eb="15">
      <t>ナン</t>
    </rPh>
    <rPh sb="17" eb="19">
      <t>ケッコウ</t>
    </rPh>
    <rPh sb="23" eb="26">
      <t>ゴジユウ</t>
    </rPh>
    <rPh sb="27" eb="29">
      <t>キニュウ</t>
    </rPh>
    <rPh sb="29" eb="30">
      <t>クダ</t>
    </rPh>
    <phoneticPr fontId="2"/>
  </si>
  <si>
    <t>中間検査の有無</t>
    <rPh sb="0" eb="2">
      <t>チュウカン</t>
    </rPh>
    <rPh sb="2" eb="4">
      <t>ケンサ</t>
    </rPh>
    <rPh sb="5" eb="7">
      <t>ウム</t>
    </rPh>
    <phoneticPr fontId="1"/>
  </si>
  <si>
    <t>初回の中間検査</t>
    <phoneticPr fontId="2"/>
  </si>
  <si>
    <t>①-1 当初請負金額</t>
    <phoneticPr fontId="2"/>
  </si>
  <si>
    <t>①-3 県の公共工事の経験</t>
    <phoneticPr fontId="2"/>
  </si>
  <si>
    <t>①-2 技術者の年代</t>
    <rPh sb="4" eb="6">
      <t>ギジュツ</t>
    </rPh>
    <phoneticPr fontId="2"/>
  </si>
  <si>
    <t>② 中間検査の時期の設定についてお答えください。</t>
    <phoneticPr fontId="2"/>
  </si>
  <si>
    <t>③ 指導・助言は中間検査以降の管理全般に役立ちましたか。</t>
    <rPh sb="17" eb="19">
      <t>ゼンパン</t>
    </rPh>
    <phoneticPr fontId="2"/>
  </si>
  <si>
    <t>④ 中間検査を受検して、完成に向けてやる気が増しましたか。</t>
    <phoneticPr fontId="2"/>
  </si>
  <si>
    <t>⑤ 中間検査の改正（対象金額１千万円→３千万円）について</t>
    <rPh sb="7" eb="9">
      <t>カイセイ</t>
    </rPh>
    <rPh sb="10" eb="12">
      <t>タイショウ</t>
    </rPh>
    <rPh sb="12" eb="14">
      <t>キンガク</t>
    </rPh>
    <rPh sb="15" eb="18">
      <t>センマンエン</t>
    </rPh>
    <rPh sb="20" eb="22">
      <t>センマン</t>
    </rPh>
    <rPh sb="22" eb="23">
      <t>エン</t>
    </rPh>
    <phoneticPr fontId="2"/>
  </si>
  <si>
    <t>●●工事</t>
    <rPh sb="2" eb="4">
      <t>コウジ</t>
    </rPh>
    <phoneticPr fontId="2"/>
  </si>
  <si>
    <r>
      <rPr>
        <sz val="12"/>
        <color theme="1"/>
        <rFont val="HGS創英角ｺﾞｼｯｸUB"/>
        <family val="3"/>
        <charset val="128"/>
      </rPr>
      <t>主な工種</t>
    </r>
    <r>
      <rPr>
        <sz val="11"/>
        <color theme="1"/>
        <rFont val="HGS創英角ｺﾞｼｯｸUB"/>
        <family val="3"/>
        <charset val="128"/>
      </rPr>
      <t>　</t>
    </r>
    <r>
      <rPr>
        <sz val="10"/>
        <color rgb="FFFF0000"/>
        <rFont val="HGS創英角ｺﾞｼｯｸUB"/>
        <family val="3"/>
        <charset val="128"/>
      </rPr>
      <t>２個以内</t>
    </r>
    <rPh sb="6" eb="7">
      <t>コ</t>
    </rPh>
    <rPh sb="7" eb="9">
      <t>イナイ</t>
    </rPh>
    <phoneticPr fontId="2"/>
  </si>
  <si>
    <t>Ｄ</t>
    <phoneticPr fontId="2"/>
  </si>
  <si>
    <t>Ｅ</t>
    <phoneticPr fontId="2"/>
  </si>
  <si>
    <t>　※ 複数選択</t>
    <rPh sb="3" eb="5">
      <t>フクスウ</t>
    </rPh>
    <phoneticPr fontId="2"/>
  </si>
  <si>
    <t>中間検査に関して何でも結構ですので御自由に記入下さい。</t>
    <rPh sb="0" eb="2">
      <t>チュウカン</t>
    </rPh>
    <rPh sb="2" eb="4">
      <t>ケンサ</t>
    </rPh>
    <rPh sb="5" eb="6">
      <t>カン</t>
    </rPh>
    <rPh sb="8" eb="9">
      <t>ナン</t>
    </rPh>
    <rPh sb="11" eb="13">
      <t>ケッコウ</t>
    </rPh>
    <rPh sb="17" eb="20">
      <t>ゴジユウ</t>
    </rPh>
    <rPh sb="21" eb="23">
      <t>キニュウ</t>
    </rPh>
    <rPh sb="23" eb="24">
      <t>クダ</t>
    </rPh>
    <phoneticPr fontId="2"/>
  </si>
  <si>
    <t>中間検査での指導が無くても、留意点等は把握しており、支障等はない。</t>
    <rPh sb="0" eb="2">
      <t>チュウカン</t>
    </rPh>
    <rPh sb="2" eb="4">
      <t>ケンサ</t>
    </rPh>
    <rPh sb="6" eb="8">
      <t>シドウ</t>
    </rPh>
    <rPh sb="9" eb="10">
      <t>ナ</t>
    </rPh>
    <rPh sb="14" eb="16">
      <t>リュウイ</t>
    </rPh>
    <rPh sb="16" eb="17">
      <t>テン</t>
    </rPh>
    <rPh sb="17" eb="18">
      <t>ナド</t>
    </rPh>
    <rPh sb="19" eb="21">
      <t>ハアク</t>
    </rPh>
    <rPh sb="26" eb="28">
      <t>シショウ</t>
    </rPh>
    <rPh sb="28" eb="29">
      <t>ナド</t>
    </rPh>
    <phoneticPr fontId="2"/>
  </si>
  <si>
    <t>中間検査の対象金額を更に緩和して（上げて）欲しい。</t>
    <rPh sb="0" eb="2">
      <t>チュウカン</t>
    </rPh>
    <rPh sb="2" eb="4">
      <t>ケンサ</t>
    </rPh>
    <rPh sb="5" eb="7">
      <t>タイショウ</t>
    </rPh>
    <rPh sb="7" eb="9">
      <t>キンガク</t>
    </rPh>
    <rPh sb="10" eb="11">
      <t>サラ</t>
    </rPh>
    <rPh sb="12" eb="14">
      <t>カンワ</t>
    </rPh>
    <rPh sb="17" eb="18">
      <t>ア</t>
    </rPh>
    <rPh sb="21" eb="22">
      <t>ホ</t>
    </rPh>
    <phoneticPr fontId="2"/>
  </si>
  <si>
    <t>⑥ その他、検査に関して改善してもらいたい点など、ご意見をお聞かせください。</t>
    <phoneticPr fontId="2"/>
  </si>
  <si>
    <t>⑦ その他、施工全般にあたってのご意見をお聞かせください。</t>
    <phoneticPr fontId="2"/>
  </si>
  <si>
    <t>中間検査が無かった場合は ⑤ より回答をお願いします</t>
    <rPh sb="0" eb="2">
      <t>チュウカン</t>
    </rPh>
    <rPh sb="2" eb="4">
      <t>ケンサ</t>
    </rPh>
    <rPh sb="5" eb="6">
      <t>ナ</t>
    </rPh>
    <rPh sb="9" eb="11">
      <t>バアイ</t>
    </rPh>
    <rPh sb="17" eb="19">
      <t>カイトウ</t>
    </rPh>
    <rPh sb="21" eb="22">
      <t>ネガ</t>
    </rPh>
    <phoneticPr fontId="2"/>
  </si>
  <si>
    <t>中間検査の指導が無いと、完成検査が不安である（不安であった）。</t>
    <rPh sb="0" eb="2">
      <t>チュウカン</t>
    </rPh>
    <rPh sb="2" eb="4">
      <t>ケンサ</t>
    </rPh>
    <rPh sb="5" eb="7">
      <t>シドウ</t>
    </rPh>
    <rPh sb="8" eb="9">
      <t>ナ</t>
    </rPh>
    <rPh sb="12" eb="14">
      <t>カンセイ</t>
    </rPh>
    <rPh sb="14" eb="16">
      <t>ケンサ</t>
    </rPh>
    <rPh sb="17" eb="19">
      <t>フアン</t>
    </rPh>
    <rPh sb="23" eb="25">
      <t>フアン</t>
    </rPh>
    <phoneticPr fontId="2"/>
  </si>
  <si>
    <t>中間検査の指導が無いと、完成検査で指摘が多くなる（多くなった）。</t>
    <rPh sb="0" eb="2">
      <t>チュウカン</t>
    </rPh>
    <rPh sb="2" eb="4">
      <t>ケンサ</t>
    </rPh>
    <rPh sb="5" eb="7">
      <t>シドウ</t>
    </rPh>
    <rPh sb="8" eb="9">
      <t>ナ</t>
    </rPh>
    <rPh sb="12" eb="14">
      <t>カンセイ</t>
    </rPh>
    <rPh sb="14" eb="16">
      <t>ケンサ</t>
    </rPh>
    <rPh sb="17" eb="19">
      <t>シテキ</t>
    </rPh>
    <rPh sb="20" eb="21">
      <t>オオ</t>
    </rPh>
    <rPh sb="25" eb="26">
      <t>オオ</t>
    </rPh>
    <phoneticPr fontId="2"/>
  </si>
  <si>
    <t>中間検査での指導が無いと、留意点等を確認する機会が無くなる。</t>
    <rPh sb="0" eb="2">
      <t>チュウカン</t>
    </rPh>
    <rPh sb="2" eb="4">
      <t>ケンサ</t>
    </rPh>
    <rPh sb="6" eb="8">
      <t>シドウ</t>
    </rPh>
    <rPh sb="9" eb="10">
      <t>ナ</t>
    </rPh>
    <rPh sb="13" eb="15">
      <t>リュウイ</t>
    </rPh>
    <rPh sb="15" eb="16">
      <t>テン</t>
    </rPh>
    <rPh sb="16" eb="17">
      <t>ナド</t>
    </rPh>
    <rPh sb="18" eb="20">
      <t>カクニン</t>
    </rPh>
    <rPh sb="22" eb="24">
      <t>キカイ</t>
    </rPh>
    <rPh sb="25" eb="26">
      <t>ナ</t>
    </rPh>
    <phoneticPr fontId="2"/>
  </si>
  <si>
    <t>部</t>
    <rPh sb="0" eb="1">
      <t>ブ</t>
    </rPh>
    <phoneticPr fontId="2"/>
  </si>
  <si>
    <t>中間</t>
    <rPh sb="0" eb="2">
      <t>チュウカン</t>
    </rPh>
    <phoneticPr fontId="2"/>
  </si>
  <si>
    <t>工種</t>
    <rPh sb="0" eb="2">
      <t>コウシュ</t>
    </rPh>
    <phoneticPr fontId="2"/>
  </si>
  <si>
    <t>完成</t>
    <rPh sb="0" eb="2">
      <t>カンセイ</t>
    </rPh>
    <phoneticPr fontId="2"/>
  </si>
  <si>
    <t>有</t>
    <rPh sb="0" eb="1">
      <t>ア</t>
    </rPh>
    <phoneticPr fontId="2"/>
  </si>
  <si>
    <t>金額</t>
    <rPh sb="0" eb="2">
      <t>キンガク</t>
    </rPh>
    <phoneticPr fontId="2"/>
  </si>
  <si>
    <t>年代</t>
    <rPh sb="0" eb="2">
      <t>ネンダイ</t>
    </rPh>
    <phoneticPr fontId="2"/>
  </si>
  <si>
    <t>経験</t>
    <rPh sb="0" eb="2">
      <t>ケイケン</t>
    </rPh>
    <phoneticPr fontId="2"/>
  </si>
  <si>
    <t>範囲</t>
    <rPh sb="0" eb="2">
      <t>ハンイ</t>
    </rPh>
    <phoneticPr fontId="2"/>
  </si>
  <si>
    <t>中間検査効果</t>
    <rPh sb="0" eb="2">
      <t>チュウカン</t>
    </rPh>
    <rPh sb="2" eb="4">
      <t>ケンサ</t>
    </rPh>
    <rPh sb="4" eb="6">
      <t>コウカ</t>
    </rPh>
    <phoneticPr fontId="2"/>
  </si>
  <si>
    <t>やる気</t>
    <rPh sb="2" eb="3">
      <t>キ</t>
    </rPh>
    <phoneticPr fontId="2"/>
  </si>
  <si>
    <t>改正賛否</t>
    <rPh sb="0" eb="2">
      <t>カイセイ</t>
    </rPh>
    <rPh sb="2" eb="4">
      <t>サンピ</t>
    </rPh>
    <phoneticPr fontId="2"/>
  </si>
  <si>
    <t>検</t>
    <rPh sb="0" eb="1">
      <t>ケン</t>
    </rPh>
    <phoneticPr fontId="2"/>
  </si>
  <si>
    <t>施</t>
    <rPh sb="0" eb="1">
      <t>シ</t>
    </rPh>
    <phoneticPr fontId="2"/>
  </si>
  <si>
    <t>令和２年度 中間検査改正に関するアンケート調査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</si>
</sst>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&quot;その他→&quot;@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7" tint="0.79998168889431442"/>
      <name val="ＭＳ Ｐゴシック"/>
      <family val="2"/>
      <charset val="128"/>
      <scheme val="minor"/>
    </font>
    <font>
      <sz val="18"/>
      <color rgb="FF0000FF"/>
      <name val="HGP創英角ｺﾞｼｯｸUB"/>
      <family val="3"/>
      <charset val="128"/>
    </font>
    <font>
      <sz val="11"/>
      <color theme="8" tint="0.59999389629810485"/>
      <name val="ＭＳ Ｐゴシック"/>
      <family val="2"/>
      <charset val="128"/>
      <scheme val="minor"/>
    </font>
    <font>
      <sz val="20"/>
      <color rgb="FFFF9933"/>
      <name val="HGP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0"/>
      <color rgb="FFFF0000"/>
      <name val="HGS創英角ｺﾞｼｯｸUB"/>
      <family val="3"/>
      <charset val="128"/>
    </font>
    <font>
      <sz val="16"/>
      <color theme="0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 indent="1"/>
    </xf>
    <xf numFmtId="0" fontId="7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0" fillId="3" borderId="0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14" fillId="0" borderId="0" xfId="0" applyFon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0" fillId="0" borderId="2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30" xfId="0" applyNumberFormat="1" applyBorder="1" applyAlignment="1">
      <alignment horizontal="left" vertical="center"/>
    </xf>
    <xf numFmtId="177" fontId="0" fillId="0" borderId="22" xfId="0" applyNumberFormat="1" applyBorder="1" applyAlignment="1">
      <alignment horizontal="left" vertical="center"/>
    </xf>
    <xf numFmtId="177" fontId="0" fillId="0" borderId="23" xfId="0" applyNumberFormat="1" applyBorder="1" applyAlignment="1">
      <alignment horizontal="left" vertical="center"/>
    </xf>
    <xf numFmtId="0" fontId="11" fillId="0" borderId="9" xfId="0" applyFont="1" applyBorder="1" applyAlignment="1">
      <alignment horizontal="center" vertical="center" textRotation="255" shrinkToFit="1"/>
    </xf>
    <xf numFmtId="0" fontId="11" fillId="0" borderId="0" xfId="0" applyFont="1" applyBorder="1" applyAlignment="1">
      <alignment horizontal="center" vertical="center" textRotation="255" shrinkToFit="1"/>
    </xf>
    <xf numFmtId="0" fontId="11" fillId="0" borderId="24" xfId="0" applyFont="1" applyBorder="1" applyAlignment="1">
      <alignment horizontal="center" vertical="center" textRotation="255" shrinkToFi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</cellXfs>
  <cellStyles count="1">
    <cellStyle name="標準" xfId="0" builtinId="0"/>
  </cellStyles>
  <dxfs count="49"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FF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33"/>
      <color rgb="FFFF9900"/>
      <color rgb="FF0000FF"/>
      <color rgb="FFCCECFF"/>
      <color rgb="FF0066FF"/>
      <color rgb="FF9966FF"/>
      <color rgb="FFCCCCFF"/>
      <color rgb="FFCCFFFF"/>
      <color rgb="FF99CCFF"/>
      <color rgb="FFD1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if(VLOOKUP(P12,$E$10:$M$36,2)=Q11,%22%22,VLOOKUP(P12,$E$10:$M$36,2)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0AAE-597B-4F2B-9F44-B55964C937BE}">
  <dimension ref="A1:BB83"/>
  <sheetViews>
    <sheetView showGridLines="0" tabSelected="1" view="pageBreakPreview" zoomScaleNormal="100" zoomScaleSheetLayoutView="100" workbookViewId="0">
      <pane ySplit="5" topLeftCell="A42" activePane="bottomLeft" state="frozen"/>
      <selection pane="bottomLeft" activeCell="AS9" sqref="AS9"/>
    </sheetView>
  </sheetViews>
  <sheetFormatPr defaultRowHeight="13.5" x14ac:dyDescent="0.15"/>
  <cols>
    <col min="1" max="35" width="2.625" customWidth="1"/>
    <col min="36" max="36" width="2.625" style="43" customWidth="1"/>
    <col min="37" max="39" width="2.75" customWidth="1"/>
    <col min="40" max="118" width="2.625" customWidth="1"/>
  </cols>
  <sheetData>
    <row r="1" spans="2:54" x14ac:dyDescent="0.15">
      <c r="B1" t="s">
        <v>94</v>
      </c>
      <c r="C1" t="s">
        <v>97</v>
      </c>
      <c r="E1" t="s">
        <v>98</v>
      </c>
      <c r="F1" t="s">
        <v>95</v>
      </c>
      <c r="I1" t="s">
        <v>96</v>
      </c>
      <c r="L1" t="s">
        <v>99</v>
      </c>
      <c r="P1" t="s">
        <v>100</v>
      </c>
      <c r="W1" t="s">
        <v>101</v>
      </c>
      <c r="Z1" t="s">
        <v>102</v>
      </c>
      <c r="AD1" t="s">
        <v>103</v>
      </c>
      <c r="AI1" t="s">
        <v>104</v>
      </c>
      <c r="AM1" t="s">
        <v>105</v>
      </c>
      <c r="AS1" s="42" t="s">
        <v>106</v>
      </c>
      <c r="AT1" t="s">
        <v>107</v>
      </c>
    </row>
    <row r="2" spans="2:54" s="25" customFormat="1" x14ac:dyDescent="0.15">
      <c r="B2" s="33" t="str">
        <f>+H9</f>
        <v>　</v>
      </c>
      <c r="C2" s="34">
        <f>+J11</f>
        <v>0</v>
      </c>
      <c r="D2" s="35">
        <f>+M11</f>
        <v>0</v>
      </c>
      <c r="E2" s="36" t="str">
        <f>+AA9</f>
        <v>　</v>
      </c>
      <c r="F2" s="34" t="str">
        <f>+AA11</f>
        <v>　</v>
      </c>
      <c r="G2" s="37">
        <f>+AC11</f>
        <v>0</v>
      </c>
      <c r="H2" s="35">
        <f>+AF11</f>
        <v>0</v>
      </c>
      <c r="I2" s="38" t="str">
        <f>+AU14</f>
        <v/>
      </c>
      <c r="J2" s="39" t="str">
        <f>+AU15</f>
        <v/>
      </c>
      <c r="K2" s="40" t="str">
        <f>+AU16</f>
        <v/>
      </c>
      <c r="L2" s="34">
        <f>+C26</f>
        <v>0</v>
      </c>
      <c r="M2" s="37" t="str">
        <f>+C27</f>
        <v>　</v>
      </c>
      <c r="N2" s="37" t="str">
        <f>+C28</f>
        <v>　</v>
      </c>
      <c r="O2" s="35">
        <f>+C29</f>
        <v>0</v>
      </c>
      <c r="P2" s="38">
        <f>+W26</f>
        <v>0</v>
      </c>
      <c r="Q2" s="39" t="str">
        <f>+W27</f>
        <v>　</v>
      </c>
      <c r="R2" s="39">
        <f>+W28</f>
        <v>0</v>
      </c>
      <c r="S2" s="39">
        <f>+W29</f>
        <v>0</v>
      </c>
      <c r="T2" s="39">
        <f>+W30</f>
        <v>0</v>
      </c>
      <c r="U2" s="39">
        <f>+W31</f>
        <v>0</v>
      </c>
      <c r="V2" s="40">
        <f>W32</f>
        <v>0</v>
      </c>
      <c r="W2" s="34">
        <f>+C32</f>
        <v>0</v>
      </c>
      <c r="X2" s="37">
        <f>+C33</f>
        <v>0</v>
      </c>
      <c r="Y2" s="35">
        <f>+C34</f>
        <v>0</v>
      </c>
      <c r="Z2" s="38">
        <f>C39</f>
        <v>0</v>
      </c>
      <c r="AA2" s="39">
        <f>C40</f>
        <v>0</v>
      </c>
      <c r="AB2" s="39">
        <f>C41</f>
        <v>0</v>
      </c>
      <c r="AC2" s="40">
        <f>D44</f>
        <v>0</v>
      </c>
      <c r="AD2" s="34">
        <f>+C47</f>
        <v>0</v>
      </c>
      <c r="AE2" s="37">
        <f>+C48</f>
        <v>0</v>
      </c>
      <c r="AF2" s="37">
        <f>+C49</f>
        <v>0</v>
      </c>
      <c r="AG2" s="37">
        <f>+C50</f>
        <v>0</v>
      </c>
      <c r="AH2" s="40">
        <f>+D53</f>
        <v>0</v>
      </c>
      <c r="AI2" s="38">
        <f>+C56</f>
        <v>0</v>
      </c>
      <c r="AJ2" s="39">
        <f>+C57</f>
        <v>0</v>
      </c>
      <c r="AK2" s="39">
        <f>+C58</f>
        <v>0</v>
      </c>
      <c r="AL2" s="35">
        <f>+D61</f>
        <v>0</v>
      </c>
      <c r="AM2" s="34">
        <f>+C66</f>
        <v>0</v>
      </c>
      <c r="AN2" s="37">
        <f>+C67</f>
        <v>0</v>
      </c>
      <c r="AO2" s="37">
        <f>+C68</f>
        <v>0</v>
      </c>
      <c r="AP2" s="37">
        <f>+C69</f>
        <v>0</v>
      </c>
      <c r="AQ2" s="39">
        <f>+C70</f>
        <v>0</v>
      </c>
      <c r="AR2" s="40">
        <f>+D73</f>
        <v>0</v>
      </c>
      <c r="AS2" s="41">
        <f>+D77</f>
        <v>0</v>
      </c>
      <c r="AT2" s="40">
        <f>+D81</f>
        <v>0</v>
      </c>
      <c r="AU2" s="24"/>
      <c r="AV2" s="23"/>
      <c r="AW2" s="23"/>
      <c r="AX2" s="23"/>
      <c r="AY2" s="23"/>
      <c r="AZ2" s="24"/>
      <c r="BA2" s="23"/>
    </row>
    <row r="3" spans="2:54" s="25" customFormat="1" x14ac:dyDescent="0.15">
      <c r="B3" s="23"/>
      <c r="C3" s="23"/>
      <c r="D3" s="23"/>
      <c r="E3" s="23"/>
      <c r="F3" s="23"/>
      <c r="G3" s="23"/>
      <c r="H3" s="23"/>
      <c r="I3" s="24"/>
      <c r="J3" s="24"/>
      <c r="K3" s="24"/>
      <c r="L3" s="23"/>
      <c r="M3" s="23"/>
      <c r="N3" s="23"/>
      <c r="O3" s="23"/>
      <c r="P3" s="24"/>
      <c r="Q3" s="24"/>
      <c r="R3" s="24"/>
      <c r="S3" s="24"/>
      <c r="T3" s="24"/>
      <c r="U3" s="24"/>
      <c r="V3" s="24"/>
      <c r="W3" s="23"/>
      <c r="X3" s="23"/>
      <c r="Y3" s="23"/>
      <c r="Z3" s="24"/>
      <c r="AA3" s="24"/>
      <c r="AB3" s="24"/>
      <c r="AC3" s="24"/>
      <c r="AD3" s="23"/>
      <c r="AE3" s="23"/>
      <c r="AF3" s="23"/>
      <c r="AG3" s="23"/>
      <c r="AH3" s="24"/>
      <c r="AI3" s="24"/>
      <c r="AJ3" s="24"/>
      <c r="AK3" s="24"/>
      <c r="AL3" s="23"/>
      <c r="AM3" s="23"/>
      <c r="AN3" s="23"/>
      <c r="AO3" s="23"/>
      <c r="AP3" s="23"/>
      <c r="AQ3" s="24"/>
      <c r="AR3" s="24"/>
      <c r="AS3" s="24"/>
      <c r="AT3" s="24"/>
      <c r="AU3" s="24"/>
      <c r="AV3" s="23"/>
      <c r="AW3" s="23"/>
      <c r="AX3" s="23"/>
      <c r="AY3" s="23"/>
      <c r="AZ3" s="24"/>
      <c r="BA3" s="23"/>
    </row>
    <row r="4" spans="2:54" ht="20.100000000000001" customHeight="1" x14ac:dyDescent="0.15">
      <c r="B4" s="47" t="s">
        <v>59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</row>
    <row r="5" spans="2:54" ht="5.0999999999999996" customHeight="1" x14ac:dyDescent="0.1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2:54" ht="5.0999999999999996" customHeight="1" thickBo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2:54" ht="40.15" customHeight="1" thickTop="1" thickBot="1" x14ac:dyDescent="0.2">
      <c r="B7" s="48" t="s">
        <v>108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50"/>
    </row>
    <row r="8" spans="2:54" ht="9.9499999999999993" customHeight="1" thickTop="1" x14ac:dyDescent="0.15"/>
    <row r="9" spans="2:54" ht="20.100000000000001" customHeight="1" x14ac:dyDescent="0.15">
      <c r="B9" s="51" t="s">
        <v>1</v>
      </c>
      <c r="C9" s="51"/>
      <c r="D9" s="51"/>
      <c r="E9" s="51"/>
      <c r="F9" s="51"/>
      <c r="G9" s="1"/>
      <c r="H9" s="52" t="s">
        <v>21</v>
      </c>
      <c r="I9" s="53"/>
      <c r="J9" s="53"/>
      <c r="K9" s="53"/>
      <c r="L9" s="53"/>
      <c r="M9" s="53"/>
      <c r="N9" s="53"/>
      <c r="O9" s="54"/>
      <c r="U9" s="11" t="s">
        <v>71</v>
      </c>
      <c r="V9" s="11"/>
      <c r="W9" s="11"/>
      <c r="X9" s="11"/>
      <c r="Y9" s="11"/>
      <c r="Z9" s="11"/>
      <c r="AA9" s="45" t="s">
        <v>21</v>
      </c>
      <c r="AB9" s="46"/>
      <c r="AC9" s="11"/>
      <c r="AD9" s="11"/>
      <c r="AE9" s="22"/>
      <c r="AF9" s="5"/>
    </row>
    <row r="10" spans="2:54" ht="5.0999999999999996" customHeight="1" x14ac:dyDescent="0.15"/>
    <row r="11" spans="2:54" ht="20.100000000000001" customHeight="1" x14ac:dyDescent="0.15">
      <c r="B11" s="51" t="s">
        <v>0</v>
      </c>
      <c r="C11" s="51"/>
      <c r="D11" s="51"/>
      <c r="E11" s="51"/>
      <c r="F11" s="51"/>
      <c r="G11" s="1"/>
      <c r="H11" s="52" t="s">
        <v>21</v>
      </c>
      <c r="I11" s="54"/>
      <c r="J11" s="52"/>
      <c r="K11" s="54"/>
      <c r="L11" t="s">
        <v>19</v>
      </c>
      <c r="M11" s="52"/>
      <c r="N11" s="54"/>
      <c r="O11" t="s">
        <v>20</v>
      </c>
      <c r="U11" s="11" t="s">
        <v>72</v>
      </c>
      <c r="V11" s="11"/>
      <c r="W11" s="11"/>
      <c r="X11" s="11"/>
      <c r="Y11" s="11"/>
      <c r="Z11" s="1"/>
      <c r="AA11" s="52" t="s">
        <v>21</v>
      </c>
      <c r="AB11" s="54"/>
      <c r="AC11" s="52"/>
      <c r="AD11" s="54"/>
      <c r="AE11" t="s">
        <v>19</v>
      </c>
      <c r="AF11" s="52"/>
      <c r="AG11" s="54"/>
      <c r="AH11" t="s">
        <v>20</v>
      </c>
    </row>
    <row r="12" spans="2:54" ht="5.0999999999999996" customHeight="1" x14ac:dyDescent="0.15"/>
    <row r="13" spans="2:54" ht="15" customHeight="1" thickBot="1" x14ac:dyDescent="0.2">
      <c r="B13" s="56" t="s">
        <v>81</v>
      </c>
      <c r="C13" s="57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4"/>
    </row>
    <row r="14" spans="2:54" ht="15" customHeight="1" x14ac:dyDescent="0.15">
      <c r="B14" s="58"/>
      <c r="C14" s="59"/>
      <c r="D14" s="77" t="str">
        <f>IF(COUNTIF(G14:Y22,"●")=0,"選択ください",IF(COUNTIF(G14:Y22,"●")&gt;2,"多すぎます","ＯＫです"))</f>
        <v>選択ください</v>
      </c>
      <c r="E14" s="78"/>
      <c r="F14" s="79"/>
      <c r="G14" s="27"/>
      <c r="H14" s="62" t="s">
        <v>22</v>
      </c>
      <c r="I14" s="63"/>
      <c r="J14" s="63"/>
      <c r="K14" s="63"/>
      <c r="L14" s="63"/>
      <c r="M14" s="63"/>
      <c r="N14" s="63"/>
      <c r="O14" s="64"/>
      <c r="P14" s="27"/>
      <c r="Q14" s="62" t="s">
        <v>33</v>
      </c>
      <c r="R14" s="63"/>
      <c r="S14" s="63"/>
      <c r="T14" s="63"/>
      <c r="U14" s="63"/>
      <c r="V14" s="63"/>
      <c r="W14" s="63"/>
      <c r="X14" s="64"/>
      <c r="Y14" s="27"/>
      <c r="Z14" s="62" t="s">
        <v>42</v>
      </c>
      <c r="AA14" s="63"/>
      <c r="AB14" s="63"/>
      <c r="AC14" s="63"/>
      <c r="AD14" s="63"/>
      <c r="AE14" s="63"/>
      <c r="AF14" s="63"/>
      <c r="AG14" s="64"/>
      <c r="AH14" s="15">
        <f>COUNTIF(G14:G22,"●")+COUNTIF(P14:P22,"●")+COUNTIF(Y14:Y21,"●")</f>
        <v>0</v>
      </c>
      <c r="AJ14" s="44">
        <f>IF(AK14="",0,1)</f>
        <v>0</v>
      </c>
      <c r="AK14" s="55" t="str">
        <f t="shared" ref="AK14:AK22" si="0">IF(G14="●",H14,"")</f>
        <v/>
      </c>
      <c r="AL14" s="55"/>
      <c r="AM14" s="55"/>
      <c r="AN14" s="55"/>
      <c r="AO14" s="55"/>
      <c r="AP14" s="55"/>
      <c r="AQ14" s="55"/>
      <c r="AR14" s="55"/>
      <c r="AS14" s="31"/>
      <c r="AT14" s="30">
        <v>1</v>
      </c>
      <c r="AU14" s="55" t="str">
        <f>VLOOKUP(AT14,$AJ$14:$AR$40,2)</f>
        <v/>
      </c>
      <c r="AV14" s="55"/>
      <c r="AW14" s="55"/>
      <c r="AX14" s="55"/>
      <c r="AY14" s="55"/>
      <c r="AZ14" s="55"/>
      <c r="BA14" s="55"/>
      <c r="BB14" s="55"/>
    </row>
    <row r="15" spans="2:54" ht="15" customHeight="1" x14ac:dyDescent="0.15">
      <c r="B15" s="58"/>
      <c r="C15" s="59"/>
      <c r="D15" s="77"/>
      <c r="E15" s="78"/>
      <c r="F15" s="79"/>
      <c r="G15" s="28" t="s">
        <v>21</v>
      </c>
      <c r="H15" s="65" t="s">
        <v>28</v>
      </c>
      <c r="I15" s="66"/>
      <c r="J15" s="66"/>
      <c r="K15" s="66"/>
      <c r="L15" s="66"/>
      <c r="M15" s="66"/>
      <c r="N15" s="66"/>
      <c r="O15" s="67"/>
      <c r="P15" s="28"/>
      <c r="Q15" s="65" t="s">
        <v>34</v>
      </c>
      <c r="R15" s="66"/>
      <c r="S15" s="66"/>
      <c r="T15" s="66"/>
      <c r="U15" s="66"/>
      <c r="V15" s="66"/>
      <c r="W15" s="66"/>
      <c r="X15" s="67"/>
      <c r="Y15" s="28"/>
      <c r="Z15" s="65" t="s">
        <v>43</v>
      </c>
      <c r="AA15" s="66"/>
      <c r="AB15" s="66"/>
      <c r="AC15" s="66"/>
      <c r="AD15" s="66"/>
      <c r="AE15" s="66"/>
      <c r="AF15" s="66"/>
      <c r="AG15" s="67"/>
      <c r="AH15" s="6"/>
      <c r="AJ15" s="44">
        <f t="shared" ref="AJ15:AJ35" si="1">IF(AK15="",AJ14+0.01,INT(AJ14)+1)</f>
        <v>0.01</v>
      </c>
      <c r="AK15" s="55" t="str">
        <f t="shared" si="0"/>
        <v/>
      </c>
      <c r="AL15" s="55"/>
      <c r="AM15" s="55"/>
      <c r="AN15" s="55"/>
      <c r="AO15" s="55"/>
      <c r="AP15" s="55"/>
      <c r="AQ15" s="55"/>
      <c r="AR15" s="55"/>
      <c r="AS15" s="31"/>
      <c r="AT15" s="30">
        <v>2</v>
      </c>
      <c r="AU15" s="55" t="str">
        <f>IF(MAX(AJ14:AJ40)&lt;2,"",VLOOKUP(AT15,$AJ$14:$AR$40,2))</f>
        <v/>
      </c>
      <c r="AV15" s="55"/>
      <c r="AW15" s="55"/>
      <c r="AX15" s="55"/>
      <c r="AY15" s="55"/>
      <c r="AZ15" s="55"/>
      <c r="BA15" s="55"/>
      <c r="BB15" s="55"/>
    </row>
    <row r="16" spans="2:54" ht="15" customHeight="1" x14ac:dyDescent="0.15">
      <c r="B16" s="58"/>
      <c r="C16" s="59"/>
      <c r="D16" s="77"/>
      <c r="E16" s="78"/>
      <c r="F16" s="79"/>
      <c r="G16" s="28"/>
      <c r="H16" s="65" t="s">
        <v>29</v>
      </c>
      <c r="I16" s="66"/>
      <c r="J16" s="66"/>
      <c r="K16" s="66"/>
      <c r="L16" s="66"/>
      <c r="M16" s="66"/>
      <c r="N16" s="66"/>
      <c r="O16" s="67"/>
      <c r="P16" s="28"/>
      <c r="Q16" s="65" t="s">
        <v>35</v>
      </c>
      <c r="R16" s="66"/>
      <c r="S16" s="66"/>
      <c r="T16" s="66"/>
      <c r="U16" s="66"/>
      <c r="V16" s="66"/>
      <c r="W16" s="66"/>
      <c r="X16" s="67"/>
      <c r="Y16" s="28"/>
      <c r="Z16" s="65" t="s">
        <v>44</v>
      </c>
      <c r="AA16" s="66"/>
      <c r="AB16" s="66"/>
      <c r="AC16" s="66"/>
      <c r="AD16" s="66"/>
      <c r="AE16" s="66"/>
      <c r="AF16" s="66"/>
      <c r="AG16" s="67"/>
      <c r="AH16" s="6"/>
      <c r="AJ16" s="44">
        <f t="shared" si="1"/>
        <v>0.02</v>
      </c>
      <c r="AK16" s="55" t="str">
        <f t="shared" si="0"/>
        <v/>
      </c>
      <c r="AL16" s="55"/>
      <c r="AM16" s="55"/>
      <c r="AN16" s="55"/>
      <c r="AO16" s="55"/>
      <c r="AP16" s="55"/>
      <c r="AQ16" s="55"/>
      <c r="AR16" s="55"/>
      <c r="AS16" s="31"/>
      <c r="AT16" s="30">
        <v>3</v>
      </c>
      <c r="AU16" s="55" t="str">
        <f>IF(MAX(AJ14:AJ40)&lt;3,"",IF(VLOOKUP(AT16,$AJ$14:$AR$40,2)=AU15,"",VLOOKUP(AT16,$AJ$14:$AR$40,2)))</f>
        <v/>
      </c>
      <c r="AV16" s="55"/>
      <c r="AW16" s="55"/>
      <c r="AX16" s="55"/>
      <c r="AY16" s="55"/>
      <c r="AZ16" s="55"/>
      <c r="BA16" s="55"/>
      <c r="BB16" s="55"/>
    </row>
    <row r="17" spans="2:54" ht="15" customHeight="1" x14ac:dyDescent="0.15">
      <c r="B17" s="58"/>
      <c r="C17" s="59"/>
      <c r="D17" s="77"/>
      <c r="E17" s="78"/>
      <c r="F17" s="79"/>
      <c r="G17" s="28"/>
      <c r="H17" s="65" t="s">
        <v>30</v>
      </c>
      <c r="I17" s="66"/>
      <c r="J17" s="66"/>
      <c r="K17" s="66"/>
      <c r="L17" s="66"/>
      <c r="M17" s="66"/>
      <c r="N17" s="66"/>
      <c r="O17" s="67"/>
      <c r="P17" s="28"/>
      <c r="Q17" s="65" t="s">
        <v>36</v>
      </c>
      <c r="R17" s="66"/>
      <c r="S17" s="66"/>
      <c r="T17" s="66"/>
      <c r="U17" s="66"/>
      <c r="V17" s="66"/>
      <c r="W17" s="66"/>
      <c r="X17" s="67"/>
      <c r="Y17" s="28"/>
      <c r="Z17" s="65" t="s">
        <v>45</v>
      </c>
      <c r="AA17" s="66"/>
      <c r="AB17" s="66"/>
      <c r="AC17" s="66"/>
      <c r="AD17" s="66"/>
      <c r="AE17" s="66"/>
      <c r="AF17" s="66"/>
      <c r="AG17" s="67"/>
      <c r="AH17" s="6"/>
      <c r="AJ17" s="44">
        <f t="shared" si="1"/>
        <v>0.03</v>
      </c>
      <c r="AK17" s="55" t="str">
        <f t="shared" si="0"/>
        <v/>
      </c>
      <c r="AL17" s="55"/>
      <c r="AM17" s="55"/>
      <c r="AN17" s="55"/>
      <c r="AO17" s="55"/>
      <c r="AP17" s="55"/>
      <c r="AQ17" s="55"/>
      <c r="AR17" s="55"/>
      <c r="AS17" s="31"/>
      <c r="AT17" s="31"/>
      <c r="AU17" s="31"/>
      <c r="AV17" s="31"/>
      <c r="AW17" s="31"/>
      <c r="AX17" s="31"/>
      <c r="AY17" s="31"/>
      <c r="AZ17" s="31"/>
      <c r="BA17" s="31"/>
      <c r="BB17" s="31"/>
    </row>
    <row r="18" spans="2:54" ht="15" customHeight="1" x14ac:dyDescent="0.15">
      <c r="B18" s="58"/>
      <c r="C18" s="59"/>
      <c r="D18" s="77"/>
      <c r="E18" s="78"/>
      <c r="F18" s="79"/>
      <c r="G18" s="28"/>
      <c r="H18" s="65" t="s">
        <v>25</v>
      </c>
      <c r="I18" s="66"/>
      <c r="J18" s="66"/>
      <c r="K18" s="66"/>
      <c r="L18" s="66"/>
      <c r="M18" s="66"/>
      <c r="N18" s="66"/>
      <c r="O18" s="67"/>
      <c r="P18" s="28"/>
      <c r="Q18" s="65" t="s">
        <v>37</v>
      </c>
      <c r="R18" s="66"/>
      <c r="S18" s="66"/>
      <c r="T18" s="66"/>
      <c r="U18" s="66"/>
      <c r="V18" s="66"/>
      <c r="W18" s="66"/>
      <c r="X18" s="67"/>
      <c r="Y18" s="28"/>
      <c r="Z18" s="65" t="s">
        <v>46</v>
      </c>
      <c r="AA18" s="66"/>
      <c r="AB18" s="66"/>
      <c r="AC18" s="66"/>
      <c r="AD18" s="66"/>
      <c r="AE18" s="66"/>
      <c r="AF18" s="66"/>
      <c r="AG18" s="67"/>
      <c r="AH18" s="6"/>
      <c r="AJ18" s="44">
        <f t="shared" si="1"/>
        <v>0.04</v>
      </c>
      <c r="AK18" s="55" t="str">
        <f t="shared" si="0"/>
        <v/>
      </c>
      <c r="AL18" s="55"/>
      <c r="AM18" s="55"/>
      <c r="AN18" s="55"/>
      <c r="AO18" s="55"/>
      <c r="AP18" s="55"/>
      <c r="AQ18" s="55"/>
      <c r="AR18" s="55"/>
      <c r="AS18" s="31"/>
      <c r="AT18" s="31"/>
      <c r="AU18" s="31"/>
      <c r="AV18" s="31"/>
      <c r="AW18" s="31"/>
      <c r="AX18" s="31"/>
      <c r="AY18" s="31"/>
      <c r="AZ18" s="31"/>
      <c r="BA18" s="31"/>
      <c r="BB18" s="31"/>
    </row>
    <row r="19" spans="2:54" ht="15" customHeight="1" x14ac:dyDescent="0.15">
      <c r="B19" s="58"/>
      <c r="C19" s="59"/>
      <c r="D19" s="77"/>
      <c r="E19" s="78"/>
      <c r="F19" s="79"/>
      <c r="G19" s="28"/>
      <c r="H19" s="65" t="s">
        <v>26</v>
      </c>
      <c r="I19" s="66"/>
      <c r="J19" s="66"/>
      <c r="K19" s="66"/>
      <c r="L19" s="66"/>
      <c r="M19" s="66"/>
      <c r="N19" s="66"/>
      <c r="O19" s="67"/>
      <c r="P19" s="28"/>
      <c r="Q19" s="65" t="s">
        <v>38</v>
      </c>
      <c r="R19" s="66"/>
      <c r="S19" s="66"/>
      <c r="T19" s="66"/>
      <c r="U19" s="66"/>
      <c r="V19" s="66"/>
      <c r="W19" s="66"/>
      <c r="X19" s="67"/>
      <c r="Y19" s="28"/>
      <c r="Z19" s="65" t="s">
        <v>47</v>
      </c>
      <c r="AA19" s="66"/>
      <c r="AB19" s="66"/>
      <c r="AC19" s="66"/>
      <c r="AD19" s="66"/>
      <c r="AE19" s="66"/>
      <c r="AF19" s="66"/>
      <c r="AG19" s="67"/>
      <c r="AH19" s="6"/>
      <c r="AJ19" s="44">
        <f t="shared" si="1"/>
        <v>0.05</v>
      </c>
      <c r="AK19" s="55" t="str">
        <f t="shared" si="0"/>
        <v/>
      </c>
      <c r="AL19" s="55"/>
      <c r="AM19" s="55"/>
      <c r="AN19" s="55"/>
      <c r="AO19" s="55"/>
      <c r="AP19" s="55"/>
      <c r="AQ19" s="55"/>
      <c r="AR19" s="55"/>
      <c r="AS19" s="31"/>
      <c r="AT19" s="31"/>
      <c r="AU19" s="31"/>
      <c r="AV19" s="31"/>
      <c r="AW19" s="31"/>
      <c r="AX19" s="31"/>
      <c r="AY19" s="31"/>
      <c r="AZ19" s="31"/>
      <c r="BA19" s="31"/>
      <c r="BB19" s="31"/>
    </row>
    <row r="20" spans="2:54" ht="15" customHeight="1" x14ac:dyDescent="0.15">
      <c r="B20" s="58"/>
      <c r="C20" s="59"/>
      <c r="D20" s="77"/>
      <c r="E20" s="78"/>
      <c r="F20" s="79"/>
      <c r="G20" s="28"/>
      <c r="H20" s="65" t="s">
        <v>31</v>
      </c>
      <c r="I20" s="66"/>
      <c r="J20" s="66"/>
      <c r="K20" s="66"/>
      <c r="L20" s="66"/>
      <c r="M20" s="66"/>
      <c r="N20" s="66"/>
      <c r="O20" s="67"/>
      <c r="P20" s="28"/>
      <c r="Q20" s="65" t="s">
        <v>39</v>
      </c>
      <c r="R20" s="66"/>
      <c r="S20" s="66"/>
      <c r="T20" s="66"/>
      <c r="U20" s="66"/>
      <c r="V20" s="66"/>
      <c r="W20" s="66"/>
      <c r="X20" s="67"/>
      <c r="Y20" s="28"/>
      <c r="Z20" s="65" t="s">
        <v>48</v>
      </c>
      <c r="AA20" s="66"/>
      <c r="AB20" s="66"/>
      <c r="AC20" s="66"/>
      <c r="AD20" s="66"/>
      <c r="AE20" s="66"/>
      <c r="AF20" s="66"/>
      <c r="AG20" s="67"/>
      <c r="AH20" s="6"/>
      <c r="AJ20" s="44">
        <f t="shared" si="1"/>
        <v>6.0000000000000005E-2</v>
      </c>
      <c r="AK20" s="55" t="str">
        <f t="shared" si="0"/>
        <v/>
      </c>
      <c r="AL20" s="55"/>
      <c r="AM20" s="55"/>
      <c r="AN20" s="55"/>
      <c r="AO20" s="55"/>
      <c r="AP20" s="55"/>
      <c r="AQ20" s="55"/>
      <c r="AR20" s="55"/>
      <c r="AS20" s="31"/>
      <c r="AT20" s="31"/>
      <c r="AU20" s="31"/>
      <c r="AV20" s="31"/>
      <c r="AW20" s="31"/>
      <c r="AX20" s="31"/>
      <c r="AY20" s="31"/>
      <c r="AZ20" s="31"/>
      <c r="BA20" s="31"/>
      <c r="BB20" s="31"/>
    </row>
    <row r="21" spans="2:54" ht="15" customHeight="1" x14ac:dyDescent="0.15">
      <c r="B21" s="58"/>
      <c r="C21" s="59"/>
      <c r="D21" s="77"/>
      <c r="E21" s="78"/>
      <c r="F21" s="79"/>
      <c r="G21" s="28"/>
      <c r="H21" s="65" t="s">
        <v>27</v>
      </c>
      <c r="I21" s="66"/>
      <c r="J21" s="66"/>
      <c r="K21" s="66"/>
      <c r="L21" s="66"/>
      <c r="M21" s="66"/>
      <c r="N21" s="66"/>
      <c r="O21" s="67"/>
      <c r="P21" s="28"/>
      <c r="Q21" s="65" t="s">
        <v>40</v>
      </c>
      <c r="R21" s="66"/>
      <c r="S21" s="66"/>
      <c r="T21" s="66"/>
      <c r="U21" s="66"/>
      <c r="V21" s="66"/>
      <c r="W21" s="66"/>
      <c r="X21" s="67"/>
      <c r="Y21" s="28"/>
      <c r="Z21" s="65" t="s">
        <v>49</v>
      </c>
      <c r="AA21" s="66"/>
      <c r="AB21" s="66"/>
      <c r="AC21" s="66"/>
      <c r="AD21" s="66"/>
      <c r="AE21" s="66"/>
      <c r="AF21" s="66"/>
      <c r="AG21" s="67"/>
      <c r="AH21" s="6"/>
      <c r="AJ21" s="44">
        <f t="shared" si="1"/>
        <v>7.0000000000000007E-2</v>
      </c>
      <c r="AK21" s="55" t="str">
        <f t="shared" si="0"/>
        <v/>
      </c>
      <c r="AL21" s="55"/>
      <c r="AM21" s="55"/>
      <c r="AN21" s="55"/>
      <c r="AO21" s="55"/>
      <c r="AP21" s="55"/>
      <c r="AQ21" s="55"/>
      <c r="AR21" s="55"/>
      <c r="AS21" s="31"/>
      <c r="AT21" s="31"/>
      <c r="AU21" s="31"/>
      <c r="AV21" s="31"/>
      <c r="AW21" s="31"/>
      <c r="AX21" s="31"/>
      <c r="AY21" s="31"/>
      <c r="AZ21" s="31"/>
      <c r="BA21" s="31"/>
      <c r="BB21" s="31"/>
    </row>
    <row r="22" spans="2:54" ht="15" customHeight="1" thickBot="1" x14ac:dyDescent="0.2">
      <c r="B22" s="58"/>
      <c r="C22" s="59"/>
      <c r="D22" s="77"/>
      <c r="E22" s="78"/>
      <c r="F22" s="79"/>
      <c r="G22" s="29"/>
      <c r="H22" s="68" t="s">
        <v>32</v>
      </c>
      <c r="I22" s="69"/>
      <c r="J22" s="69"/>
      <c r="K22" s="69"/>
      <c r="L22" s="69"/>
      <c r="M22" s="69"/>
      <c r="N22" s="69"/>
      <c r="O22" s="70"/>
      <c r="P22" s="29" t="s">
        <v>21</v>
      </c>
      <c r="Q22" s="68" t="s">
        <v>41</v>
      </c>
      <c r="R22" s="69"/>
      <c r="S22" s="69"/>
      <c r="T22" s="69"/>
      <c r="U22" s="69"/>
      <c r="V22" s="69"/>
      <c r="W22" s="69"/>
      <c r="X22" s="70"/>
      <c r="Y22" s="29"/>
      <c r="Z22" s="74" t="s">
        <v>80</v>
      </c>
      <c r="AA22" s="75"/>
      <c r="AB22" s="75"/>
      <c r="AC22" s="75"/>
      <c r="AD22" s="75"/>
      <c r="AE22" s="75"/>
      <c r="AF22" s="75"/>
      <c r="AG22" s="76"/>
      <c r="AH22" s="6"/>
      <c r="AJ22" s="44">
        <f t="shared" si="1"/>
        <v>0.08</v>
      </c>
      <c r="AK22" s="55" t="str">
        <f t="shared" si="0"/>
        <v/>
      </c>
      <c r="AL22" s="55"/>
      <c r="AM22" s="55"/>
      <c r="AN22" s="55"/>
      <c r="AO22" s="55"/>
      <c r="AP22" s="55"/>
      <c r="AQ22" s="55"/>
      <c r="AR22" s="55"/>
      <c r="AS22" s="31"/>
      <c r="AT22" s="31"/>
      <c r="AU22" s="31"/>
      <c r="AV22" s="31"/>
      <c r="AW22" s="31"/>
      <c r="AX22" s="31"/>
      <c r="AY22" s="31"/>
      <c r="AZ22" s="31"/>
      <c r="BA22" s="31"/>
      <c r="BB22" s="31"/>
    </row>
    <row r="23" spans="2:54" ht="15" customHeight="1" x14ac:dyDescent="0.15">
      <c r="B23" s="60"/>
      <c r="C23" s="61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  <c r="AJ23" s="44">
        <f t="shared" si="1"/>
        <v>0.09</v>
      </c>
      <c r="AK23" s="55" t="str">
        <f t="shared" ref="AK23:AK31" si="2">IF(P14="●",Q14,"")</f>
        <v/>
      </c>
      <c r="AL23" s="55"/>
      <c r="AM23" s="55"/>
      <c r="AN23" s="55"/>
      <c r="AO23" s="55"/>
      <c r="AP23" s="55"/>
      <c r="AQ23" s="55"/>
      <c r="AR23" s="55"/>
      <c r="AS23" s="31"/>
      <c r="AT23" s="30"/>
      <c r="AU23" s="32"/>
      <c r="AV23" s="32"/>
      <c r="AW23" s="32"/>
      <c r="AX23" s="32"/>
      <c r="AY23" s="32"/>
      <c r="AZ23" s="32"/>
      <c r="BA23" s="32"/>
      <c r="BB23" s="32"/>
    </row>
    <row r="24" spans="2:54" ht="15" customHeight="1" x14ac:dyDescent="0.15">
      <c r="AJ24" s="44">
        <f t="shared" si="1"/>
        <v>9.9999999999999992E-2</v>
      </c>
      <c r="AK24" s="55" t="str">
        <f t="shared" si="2"/>
        <v/>
      </c>
      <c r="AL24" s="55"/>
      <c r="AM24" s="55"/>
      <c r="AN24" s="55"/>
      <c r="AO24" s="55"/>
      <c r="AP24" s="55"/>
      <c r="AQ24" s="55"/>
      <c r="AR24" s="55"/>
      <c r="AS24" s="31"/>
      <c r="AT24" s="30"/>
      <c r="AU24" s="32"/>
      <c r="AV24" s="32"/>
      <c r="AW24" s="32"/>
      <c r="AX24" s="32"/>
      <c r="AY24" s="32"/>
      <c r="AZ24" s="32"/>
      <c r="BA24" s="32"/>
      <c r="BB24" s="32"/>
    </row>
    <row r="25" spans="2:54" ht="15" customHeight="1" x14ac:dyDescent="0.15">
      <c r="B25" s="10" t="s">
        <v>73</v>
      </c>
      <c r="V25" s="11" t="s">
        <v>75</v>
      </c>
      <c r="AJ25" s="44">
        <f t="shared" si="1"/>
        <v>0.10999999999999999</v>
      </c>
      <c r="AK25" s="55" t="str">
        <f t="shared" si="2"/>
        <v/>
      </c>
      <c r="AL25" s="55"/>
      <c r="AM25" s="55"/>
      <c r="AN25" s="55"/>
      <c r="AO25" s="55"/>
      <c r="AP25" s="55"/>
      <c r="AQ25" s="55"/>
      <c r="AR25" s="55"/>
      <c r="AS25" s="31"/>
      <c r="AT25" s="30"/>
      <c r="AU25" s="32"/>
      <c r="AV25" s="32"/>
      <c r="AW25" s="32"/>
      <c r="AX25" s="32"/>
      <c r="AY25" s="32"/>
      <c r="AZ25" s="32"/>
      <c r="BA25" s="32"/>
      <c r="BB25" s="32"/>
    </row>
    <row r="26" spans="2:54" ht="15" customHeight="1" x14ac:dyDescent="0.15">
      <c r="C26" s="18"/>
      <c r="D26" s="18" t="s">
        <v>9</v>
      </c>
      <c r="E26" s="71" t="s">
        <v>2</v>
      </c>
      <c r="F26" s="71"/>
      <c r="G26" s="71"/>
      <c r="H26" s="71"/>
      <c r="I26" s="71"/>
      <c r="J26" s="71"/>
      <c r="K26" s="71"/>
      <c r="L26" s="71"/>
      <c r="M26" s="71"/>
      <c r="N26" s="71"/>
      <c r="O26" s="72" t="str">
        <f>IF(COUNTIF(C26:C29,"●")=0,"未選択",IF(COUNTIF(C26:C29,"●")&gt;1,"選択数は１個","OK"))</f>
        <v>未選択</v>
      </c>
      <c r="P26" s="72"/>
      <c r="Q26" s="72"/>
      <c r="R26" s="72"/>
      <c r="S26" s="72"/>
      <c r="W26" s="18"/>
      <c r="X26" s="18" t="s">
        <v>9</v>
      </c>
      <c r="Y26" s="73" t="s">
        <v>13</v>
      </c>
      <c r="Z26" s="73"/>
      <c r="AA26" s="73"/>
      <c r="AB26" s="73"/>
      <c r="AC26" s="72" t="str">
        <f>IF(COUNTIF(W26:W32,"●")=0,"未選択",IF(COUNTIF(W26:W32,"●")&gt;1,"選択数は１個","OK"))</f>
        <v>未選択</v>
      </c>
      <c r="AD26" s="72"/>
      <c r="AE26" s="72"/>
      <c r="AF26" s="72"/>
      <c r="AG26" s="72"/>
      <c r="AJ26" s="44">
        <f t="shared" si="1"/>
        <v>0.11999999999999998</v>
      </c>
      <c r="AK26" s="55" t="str">
        <f t="shared" si="2"/>
        <v/>
      </c>
      <c r="AL26" s="55"/>
      <c r="AM26" s="55"/>
      <c r="AN26" s="55"/>
      <c r="AO26" s="55"/>
      <c r="AP26" s="55"/>
      <c r="AQ26" s="55"/>
      <c r="AR26" s="55"/>
      <c r="AS26" s="31"/>
      <c r="AT26" s="30"/>
      <c r="AU26" s="32"/>
      <c r="AV26" s="32"/>
      <c r="AW26" s="32"/>
      <c r="AX26" s="32"/>
      <c r="AY26" s="32"/>
      <c r="AZ26" s="32"/>
      <c r="BA26" s="32"/>
      <c r="BB26" s="32"/>
    </row>
    <row r="27" spans="2:54" ht="15" customHeight="1" x14ac:dyDescent="0.15">
      <c r="C27" s="18" t="s">
        <v>21</v>
      </c>
      <c r="D27" s="18" t="s">
        <v>10</v>
      </c>
      <c r="E27" s="71" t="s">
        <v>3</v>
      </c>
      <c r="F27" s="71"/>
      <c r="G27" s="71"/>
      <c r="H27" s="71"/>
      <c r="I27" s="71"/>
      <c r="J27" s="71"/>
      <c r="K27" s="71"/>
      <c r="L27" s="71"/>
      <c r="M27" s="71"/>
      <c r="N27" s="71"/>
      <c r="O27" s="72"/>
      <c r="P27" s="72"/>
      <c r="Q27" s="72"/>
      <c r="R27" s="72"/>
      <c r="S27" s="72"/>
      <c r="W27" s="18" t="s">
        <v>21</v>
      </c>
      <c r="X27" s="18" t="s">
        <v>10</v>
      </c>
      <c r="Y27" s="73" t="s">
        <v>14</v>
      </c>
      <c r="Z27" s="73"/>
      <c r="AA27" s="73"/>
      <c r="AB27" s="73"/>
      <c r="AC27" s="72"/>
      <c r="AD27" s="72"/>
      <c r="AE27" s="72"/>
      <c r="AF27" s="72"/>
      <c r="AG27" s="72"/>
      <c r="AJ27" s="44">
        <f t="shared" si="1"/>
        <v>0.12999999999999998</v>
      </c>
      <c r="AK27" s="55" t="str">
        <f t="shared" si="2"/>
        <v/>
      </c>
      <c r="AL27" s="55"/>
      <c r="AM27" s="55"/>
      <c r="AN27" s="55"/>
      <c r="AO27" s="55"/>
      <c r="AP27" s="55"/>
      <c r="AQ27" s="55"/>
      <c r="AR27" s="55"/>
      <c r="AS27" s="31"/>
      <c r="AT27" s="30"/>
      <c r="AU27" s="32"/>
      <c r="AV27" s="32"/>
      <c r="AW27" s="32"/>
      <c r="AX27" s="32"/>
      <c r="AY27" s="32"/>
      <c r="AZ27" s="32"/>
      <c r="BA27" s="32"/>
      <c r="BB27" s="32"/>
    </row>
    <row r="28" spans="2:54" ht="15" customHeight="1" x14ac:dyDescent="0.15">
      <c r="C28" s="18" t="s">
        <v>21</v>
      </c>
      <c r="D28" s="18" t="s">
        <v>11</v>
      </c>
      <c r="E28" s="71" t="s">
        <v>4</v>
      </c>
      <c r="F28" s="71"/>
      <c r="G28" s="71"/>
      <c r="H28" s="71"/>
      <c r="I28" s="71"/>
      <c r="J28" s="71"/>
      <c r="K28" s="71"/>
      <c r="L28" s="71"/>
      <c r="M28" s="71"/>
      <c r="N28" s="71"/>
      <c r="O28" s="72"/>
      <c r="P28" s="72"/>
      <c r="Q28" s="72"/>
      <c r="R28" s="72"/>
      <c r="S28" s="72"/>
      <c r="W28" s="18"/>
      <c r="X28" s="18" t="s">
        <v>11</v>
      </c>
      <c r="Y28" s="73" t="s">
        <v>15</v>
      </c>
      <c r="Z28" s="73"/>
      <c r="AA28" s="73"/>
      <c r="AB28" s="73"/>
      <c r="AC28" s="72"/>
      <c r="AD28" s="72"/>
      <c r="AE28" s="72"/>
      <c r="AF28" s="72"/>
      <c r="AG28" s="72"/>
      <c r="AJ28" s="44">
        <f t="shared" si="1"/>
        <v>0.13999999999999999</v>
      </c>
      <c r="AK28" s="55" t="str">
        <f t="shared" si="2"/>
        <v/>
      </c>
      <c r="AL28" s="55"/>
      <c r="AM28" s="55"/>
      <c r="AN28" s="55"/>
      <c r="AO28" s="55"/>
      <c r="AP28" s="55"/>
      <c r="AQ28" s="55"/>
      <c r="AR28" s="55"/>
      <c r="AS28" s="31"/>
      <c r="AT28" s="30"/>
      <c r="AU28" s="32"/>
      <c r="AV28" s="32"/>
      <c r="AW28" s="32"/>
      <c r="AX28" s="32"/>
      <c r="AY28" s="32"/>
      <c r="AZ28" s="32"/>
      <c r="BA28" s="32"/>
      <c r="BB28" s="32"/>
    </row>
    <row r="29" spans="2:54" ht="15" customHeight="1" x14ac:dyDescent="0.15">
      <c r="C29" s="18"/>
      <c r="D29" s="18" t="s">
        <v>12</v>
      </c>
      <c r="E29" s="88" t="s">
        <v>5</v>
      </c>
      <c r="F29" s="66"/>
      <c r="G29" s="66"/>
      <c r="H29" s="66"/>
      <c r="I29" s="66"/>
      <c r="J29" s="66"/>
      <c r="K29" s="66"/>
      <c r="L29" s="66"/>
      <c r="M29" s="66"/>
      <c r="N29" s="89"/>
      <c r="O29" s="72"/>
      <c r="P29" s="72"/>
      <c r="Q29" s="72"/>
      <c r="R29" s="72"/>
      <c r="S29" s="72"/>
      <c r="W29" s="18"/>
      <c r="X29" s="18" t="s">
        <v>12</v>
      </c>
      <c r="Y29" s="73" t="s">
        <v>16</v>
      </c>
      <c r="Z29" s="73"/>
      <c r="AA29" s="73"/>
      <c r="AB29" s="73"/>
      <c r="AC29" s="72"/>
      <c r="AD29" s="72"/>
      <c r="AE29" s="72"/>
      <c r="AF29" s="72"/>
      <c r="AG29" s="72"/>
      <c r="AJ29" s="44">
        <f t="shared" si="1"/>
        <v>0.15</v>
      </c>
      <c r="AK29" s="55" t="str">
        <f t="shared" si="2"/>
        <v/>
      </c>
      <c r="AL29" s="55"/>
      <c r="AM29" s="55"/>
      <c r="AN29" s="55"/>
      <c r="AO29" s="55"/>
      <c r="AP29" s="55"/>
      <c r="AQ29" s="55"/>
      <c r="AR29" s="55"/>
      <c r="AS29" s="31"/>
      <c r="AT29" s="30"/>
      <c r="AU29" s="32"/>
      <c r="AV29" s="32"/>
      <c r="AW29" s="32"/>
      <c r="AX29" s="32"/>
      <c r="AY29" s="32"/>
      <c r="AZ29" s="32"/>
      <c r="BA29" s="32"/>
      <c r="BB29" s="32"/>
    </row>
    <row r="30" spans="2:54" ht="15" customHeight="1" x14ac:dyDescent="0.15">
      <c r="W30" s="18"/>
      <c r="X30" s="18" t="s">
        <v>23</v>
      </c>
      <c r="Y30" s="73" t="s">
        <v>17</v>
      </c>
      <c r="Z30" s="73"/>
      <c r="AA30" s="73"/>
      <c r="AB30" s="73"/>
      <c r="AC30" s="72"/>
      <c r="AD30" s="72"/>
      <c r="AE30" s="72"/>
      <c r="AF30" s="72"/>
      <c r="AG30" s="72"/>
      <c r="AJ30" s="44">
        <f t="shared" si="1"/>
        <v>0.16</v>
      </c>
      <c r="AK30" s="55" t="str">
        <f t="shared" si="2"/>
        <v/>
      </c>
      <c r="AL30" s="55"/>
      <c r="AM30" s="55"/>
      <c r="AN30" s="55"/>
      <c r="AO30" s="55"/>
      <c r="AP30" s="55"/>
      <c r="AQ30" s="55"/>
      <c r="AR30" s="55"/>
      <c r="AS30" s="31"/>
      <c r="AT30" s="30"/>
      <c r="AU30" s="32"/>
      <c r="AV30" s="32"/>
      <c r="AW30" s="32"/>
      <c r="AX30" s="32"/>
      <c r="AY30" s="32"/>
      <c r="AZ30" s="32"/>
      <c r="BA30" s="32"/>
      <c r="BB30" s="32"/>
    </row>
    <row r="31" spans="2:54" ht="15" customHeight="1" x14ac:dyDescent="0.15">
      <c r="B31" s="10" t="s">
        <v>74</v>
      </c>
      <c r="W31" s="18"/>
      <c r="X31" s="18" t="s">
        <v>24</v>
      </c>
      <c r="Y31" s="73" t="s">
        <v>18</v>
      </c>
      <c r="Z31" s="73"/>
      <c r="AA31" s="73"/>
      <c r="AB31" s="73"/>
      <c r="AC31" s="72"/>
      <c r="AD31" s="72"/>
      <c r="AE31" s="72"/>
      <c r="AF31" s="72"/>
      <c r="AG31" s="72"/>
      <c r="AJ31" s="44">
        <f t="shared" si="1"/>
        <v>0.17</v>
      </c>
      <c r="AK31" s="55" t="str">
        <f t="shared" si="2"/>
        <v/>
      </c>
      <c r="AL31" s="55"/>
      <c r="AM31" s="55"/>
      <c r="AN31" s="55"/>
      <c r="AO31" s="55"/>
      <c r="AP31" s="55"/>
      <c r="AQ31" s="55"/>
      <c r="AR31" s="55"/>
      <c r="AS31" s="31"/>
      <c r="AT31" s="30"/>
      <c r="AU31" s="32"/>
      <c r="AV31" s="32"/>
      <c r="AW31" s="32"/>
      <c r="AX31" s="32"/>
      <c r="AY31" s="32"/>
      <c r="AZ31" s="32"/>
      <c r="BA31" s="32"/>
      <c r="BB31" s="32"/>
    </row>
    <row r="32" spans="2:54" ht="15" customHeight="1" x14ac:dyDescent="0.15">
      <c r="C32" s="18"/>
      <c r="D32" s="18" t="s">
        <v>9</v>
      </c>
      <c r="E32" s="90" t="s">
        <v>6</v>
      </c>
      <c r="F32" s="91"/>
      <c r="G32" s="91"/>
      <c r="H32" s="92"/>
      <c r="I32" s="93" t="str">
        <f>IF(COUNTIF(C32:C34,"●")=0,"未選択",IF(COUNTIF(C32:C34,"●")&gt;1,"選択数は１個","OK"))</f>
        <v>未選択</v>
      </c>
      <c r="J32" s="94"/>
      <c r="K32" s="94"/>
      <c r="L32" s="94"/>
      <c r="M32" s="95"/>
      <c r="W32" s="18"/>
      <c r="X32" s="18" t="s">
        <v>65</v>
      </c>
      <c r="Y32" s="102" t="s">
        <v>50</v>
      </c>
      <c r="Z32" s="102"/>
      <c r="AA32" s="73"/>
      <c r="AB32" s="73"/>
      <c r="AC32" s="72"/>
      <c r="AD32" s="72"/>
      <c r="AE32" s="72"/>
      <c r="AF32" s="72"/>
      <c r="AG32" s="72"/>
      <c r="AJ32" s="44">
        <f t="shared" si="1"/>
        <v>0.18000000000000002</v>
      </c>
      <c r="AK32" s="55" t="str">
        <f t="shared" ref="AK32:AK40" si="3">IF(Y14="●",Z14,"")</f>
        <v/>
      </c>
      <c r="AL32" s="55"/>
      <c r="AM32" s="55"/>
      <c r="AN32" s="55"/>
      <c r="AO32" s="55"/>
      <c r="AP32" s="55"/>
      <c r="AQ32" s="55"/>
      <c r="AR32" s="55"/>
      <c r="AS32" s="31"/>
      <c r="AT32" s="30"/>
      <c r="AU32" s="32"/>
      <c r="AV32" s="32"/>
      <c r="AW32" s="32"/>
      <c r="AX32" s="32"/>
      <c r="AY32" s="32"/>
      <c r="AZ32" s="32"/>
      <c r="BA32" s="32"/>
      <c r="BB32" s="32"/>
    </row>
    <row r="33" spans="2:54" ht="15" customHeight="1" x14ac:dyDescent="0.15">
      <c r="C33" s="18"/>
      <c r="D33" s="18" t="s">
        <v>10</v>
      </c>
      <c r="E33" s="90" t="s">
        <v>7</v>
      </c>
      <c r="F33" s="91"/>
      <c r="G33" s="91"/>
      <c r="H33" s="92"/>
      <c r="I33" s="96"/>
      <c r="J33" s="97"/>
      <c r="K33" s="97"/>
      <c r="L33" s="97"/>
      <c r="M33" s="98"/>
      <c r="AJ33" s="44">
        <f t="shared" si="1"/>
        <v>0.19000000000000003</v>
      </c>
      <c r="AK33" s="55" t="str">
        <f t="shared" si="3"/>
        <v/>
      </c>
      <c r="AL33" s="55"/>
      <c r="AM33" s="55"/>
      <c r="AN33" s="55"/>
      <c r="AO33" s="55"/>
      <c r="AP33" s="55"/>
      <c r="AQ33" s="55"/>
      <c r="AR33" s="55"/>
      <c r="AS33" s="31"/>
      <c r="AT33" s="30"/>
      <c r="AU33" s="32"/>
      <c r="AV33" s="32"/>
      <c r="AW33" s="32"/>
      <c r="AX33" s="32"/>
      <c r="AY33" s="32"/>
      <c r="AZ33" s="32"/>
      <c r="BA33" s="32"/>
      <c r="BB33" s="32"/>
    </row>
    <row r="34" spans="2:54" ht="15" customHeight="1" x14ac:dyDescent="0.15">
      <c r="C34" s="18"/>
      <c r="D34" s="18" t="s">
        <v>11</v>
      </c>
      <c r="E34" s="90" t="s">
        <v>8</v>
      </c>
      <c r="F34" s="91"/>
      <c r="G34" s="91"/>
      <c r="H34" s="92"/>
      <c r="I34" s="99"/>
      <c r="J34" s="100"/>
      <c r="K34" s="100"/>
      <c r="L34" s="100"/>
      <c r="M34" s="101"/>
      <c r="AJ34" s="44">
        <f t="shared" si="1"/>
        <v>0.20000000000000004</v>
      </c>
      <c r="AK34" s="55" t="str">
        <f t="shared" si="3"/>
        <v/>
      </c>
      <c r="AL34" s="55"/>
      <c r="AM34" s="55"/>
      <c r="AN34" s="55"/>
      <c r="AO34" s="55"/>
      <c r="AP34" s="55"/>
      <c r="AQ34" s="55"/>
      <c r="AR34" s="55"/>
      <c r="AS34" s="31"/>
      <c r="AT34" s="30"/>
      <c r="AU34" s="32"/>
      <c r="AV34" s="32"/>
      <c r="AW34" s="32"/>
      <c r="AX34" s="32"/>
      <c r="AY34" s="32"/>
      <c r="AZ34" s="32"/>
      <c r="BA34" s="32"/>
      <c r="BB34" s="32"/>
    </row>
    <row r="35" spans="2:54" ht="15" customHeight="1" x14ac:dyDescent="0.15">
      <c r="AJ35" s="44">
        <f t="shared" si="1"/>
        <v>0.21000000000000005</v>
      </c>
      <c r="AK35" s="55" t="str">
        <f t="shared" si="3"/>
        <v/>
      </c>
      <c r="AL35" s="55"/>
      <c r="AM35" s="55"/>
      <c r="AN35" s="55"/>
      <c r="AO35" s="55"/>
      <c r="AP35" s="55"/>
      <c r="AQ35" s="55"/>
      <c r="AR35" s="55"/>
      <c r="AS35" s="31"/>
      <c r="AT35" s="30"/>
      <c r="AU35" s="32"/>
      <c r="AV35" s="32"/>
      <c r="AW35" s="32"/>
      <c r="AX35" s="32"/>
      <c r="AY35" s="32"/>
      <c r="AZ35" s="32"/>
      <c r="BA35" s="32"/>
      <c r="BB35" s="32"/>
    </row>
    <row r="36" spans="2:54" ht="25.15" customHeight="1" x14ac:dyDescent="0.15">
      <c r="C36" s="103" t="s">
        <v>90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J36" s="44">
        <f>IF(AK36="",AJ35+0.01,INT(AJ35)+1)</f>
        <v>0.22000000000000006</v>
      </c>
      <c r="AK36" s="32" t="str">
        <f t="shared" si="3"/>
        <v/>
      </c>
      <c r="AL36" s="32"/>
      <c r="AM36" s="32"/>
      <c r="AN36" s="32"/>
      <c r="AO36" s="32"/>
      <c r="AP36" s="32"/>
      <c r="AQ36" s="32"/>
      <c r="AR36" s="32"/>
      <c r="AS36" s="31"/>
      <c r="AT36" s="30"/>
      <c r="AU36" s="32"/>
      <c r="AV36" s="32"/>
      <c r="AW36" s="32"/>
      <c r="AX36" s="32"/>
      <c r="AY36" s="32"/>
      <c r="AZ36" s="32"/>
      <c r="BA36" s="32"/>
      <c r="BB36" s="32"/>
    </row>
    <row r="37" spans="2:54" ht="15" customHeight="1" x14ac:dyDescent="0.15">
      <c r="AJ37" s="44">
        <f>IF(AK37="",AJ36+0.01,INT(AJ36)+1)</f>
        <v>0.23000000000000007</v>
      </c>
      <c r="AK37" s="32" t="str">
        <f t="shared" si="3"/>
        <v/>
      </c>
      <c r="AL37" s="32"/>
      <c r="AM37" s="32"/>
      <c r="AN37" s="32"/>
      <c r="AO37" s="32"/>
      <c r="AP37" s="32"/>
      <c r="AQ37" s="32"/>
      <c r="AR37" s="32"/>
      <c r="AS37" s="31"/>
      <c r="AT37" s="30"/>
      <c r="AU37" s="32"/>
      <c r="AV37" s="32"/>
      <c r="AW37" s="32"/>
      <c r="AX37" s="32"/>
      <c r="AY37" s="32"/>
      <c r="AZ37" s="32"/>
      <c r="BA37" s="32"/>
      <c r="BB37" s="32"/>
    </row>
    <row r="38" spans="2:54" ht="15" customHeight="1" x14ac:dyDescent="0.15">
      <c r="B38" s="11" t="s">
        <v>76</v>
      </c>
      <c r="C38" s="11" t="s">
        <v>61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X38" s="13"/>
      <c r="Y38" s="13"/>
      <c r="Z38" s="13"/>
      <c r="AA38" s="13"/>
      <c r="AB38" s="26" t="s">
        <v>52</v>
      </c>
      <c r="AC38" s="80" t="str">
        <f>IF(COUNTIF(C39:C41,"●")=0,"未選択","OK")</f>
        <v>未選択</v>
      </c>
      <c r="AD38" s="80"/>
      <c r="AE38" s="80"/>
      <c r="AF38" s="80"/>
      <c r="AG38" s="80"/>
      <c r="AJ38" s="44">
        <f>IF(AK38="",AJ37+0.01,INT(AJ37)+1)</f>
        <v>0.24000000000000007</v>
      </c>
      <c r="AK38" s="32" t="str">
        <f t="shared" si="3"/>
        <v/>
      </c>
      <c r="AL38" s="32"/>
      <c r="AM38" s="32"/>
      <c r="AN38" s="32"/>
      <c r="AO38" s="32"/>
      <c r="AP38" s="32"/>
      <c r="AQ38" s="32"/>
      <c r="AR38" s="32"/>
      <c r="AS38" s="31"/>
      <c r="AT38" s="30"/>
      <c r="AU38" s="32"/>
      <c r="AV38" s="32"/>
      <c r="AW38" s="32"/>
      <c r="AX38" s="32"/>
      <c r="AY38" s="32"/>
      <c r="AZ38" s="32"/>
      <c r="BA38" s="32"/>
      <c r="BB38" s="32"/>
    </row>
    <row r="39" spans="2:54" ht="15" customHeight="1" x14ac:dyDescent="0.15">
      <c r="C39" s="18"/>
      <c r="D39" s="18" t="s">
        <v>9</v>
      </c>
      <c r="E39" s="81" t="s">
        <v>62</v>
      </c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J39" s="44">
        <f>IF(AK39="",AJ38+0.01,INT(AJ38)+1)</f>
        <v>0.25000000000000006</v>
      </c>
      <c r="AK39" s="32" t="str">
        <f t="shared" si="3"/>
        <v/>
      </c>
      <c r="AL39" s="32"/>
      <c r="AM39" s="32"/>
      <c r="AN39" s="32"/>
      <c r="AO39" s="32"/>
      <c r="AP39" s="32"/>
      <c r="AQ39" s="32"/>
      <c r="AR39" s="32"/>
      <c r="AS39" s="31"/>
      <c r="AT39" s="30"/>
      <c r="AU39" s="32"/>
      <c r="AV39" s="32"/>
      <c r="AW39" s="32"/>
      <c r="AX39" s="32"/>
      <c r="AY39" s="32"/>
      <c r="AZ39" s="32"/>
      <c r="BA39" s="32"/>
      <c r="BB39" s="32"/>
    </row>
    <row r="40" spans="2:54" ht="15" customHeight="1" x14ac:dyDescent="0.15">
      <c r="C40" s="18"/>
      <c r="D40" s="19" t="s">
        <v>10</v>
      </c>
      <c r="E40" s="81" t="s">
        <v>63</v>
      </c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J40" s="44">
        <f>IF(AK40="",AJ39+0.01,INT(AJ39)+1)</f>
        <v>0.26000000000000006</v>
      </c>
      <c r="AK40" s="32" t="str">
        <f t="shared" si="3"/>
        <v/>
      </c>
      <c r="AL40" s="32"/>
      <c r="AM40" s="32"/>
      <c r="AN40" s="32"/>
      <c r="AO40" s="32"/>
      <c r="AP40" s="32"/>
      <c r="AQ40" s="32"/>
      <c r="AR40" s="32"/>
      <c r="AS40" s="31"/>
      <c r="AT40" s="30"/>
      <c r="AU40" s="32"/>
      <c r="AV40" s="32"/>
      <c r="AW40" s="32"/>
      <c r="AX40" s="32"/>
      <c r="AY40" s="32"/>
      <c r="AZ40" s="32"/>
      <c r="BA40" s="32"/>
      <c r="BB40" s="32"/>
    </row>
    <row r="41" spans="2:54" ht="15" customHeight="1" x14ac:dyDescent="0.15">
      <c r="C41" s="18"/>
      <c r="D41" s="18" t="s">
        <v>11</v>
      </c>
      <c r="E41" s="81" t="s">
        <v>64</v>
      </c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S41" s="31"/>
      <c r="AT41" s="30"/>
      <c r="AU41" s="32"/>
      <c r="AV41" s="32"/>
      <c r="AW41" s="32"/>
      <c r="AX41" s="32"/>
      <c r="AY41" s="32"/>
      <c r="AZ41" s="32"/>
      <c r="BA41" s="32"/>
      <c r="BB41" s="32"/>
    </row>
    <row r="42" spans="2:54" ht="15" customHeight="1" x14ac:dyDescent="0.15">
      <c r="AS42" s="31"/>
      <c r="AT42" s="30"/>
      <c r="AU42" s="32"/>
      <c r="AV42" s="32"/>
      <c r="AW42" s="32"/>
      <c r="AX42" s="32"/>
      <c r="AY42" s="32"/>
      <c r="AZ42" s="32"/>
      <c r="BA42" s="32"/>
      <c r="BB42" s="32"/>
    </row>
    <row r="43" spans="2:54" ht="15" customHeight="1" x14ac:dyDescent="0.15">
      <c r="C43" s="82" t="s">
        <v>51</v>
      </c>
      <c r="D43" s="84" t="s">
        <v>66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6"/>
    </row>
    <row r="44" spans="2:54" ht="45" customHeight="1" x14ac:dyDescent="0.15">
      <c r="C44" s="83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</row>
    <row r="45" spans="2:54" ht="15" customHeight="1" x14ac:dyDescent="0.15"/>
    <row r="46" spans="2:54" ht="15" customHeight="1" x14ac:dyDescent="0.15">
      <c r="B46" s="10" t="s">
        <v>77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X46" s="13"/>
      <c r="Y46" s="13"/>
      <c r="Z46" s="13"/>
      <c r="AA46" s="13"/>
      <c r="AB46" s="14" t="s">
        <v>52</v>
      </c>
      <c r="AC46" s="80" t="str">
        <f>IF(COUNTIF(C47:C50,"●")=0,"未選択","OK")</f>
        <v>未選択</v>
      </c>
      <c r="AD46" s="80"/>
      <c r="AE46" s="80"/>
      <c r="AF46" s="80"/>
      <c r="AG46" s="80"/>
    </row>
    <row r="47" spans="2:54" ht="15" customHeight="1" x14ac:dyDescent="0.15">
      <c r="C47" s="18"/>
      <c r="D47" s="18" t="s">
        <v>9</v>
      </c>
      <c r="E47" s="81" t="s">
        <v>55</v>
      </c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2:54" ht="15" customHeight="1" x14ac:dyDescent="0.15">
      <c r="C48" s="18"/>
      <c r="D48" s="19" t="s">
        <v>10</v>
      </c>
      <c r="E48" s="81" t="s">
        <v>56</v>
      </c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2:54" ht="15" customHeight="1" x14ac:dyDescent="0.15">
      <c r="C49" s="18"/>
      <c r="D49" s="19" t="s">
        <v>11</v>
      </c>
      <c r="E49" s="81" t="s">
        <v>54</v>
      </c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2:54" ht="15" customHeight="1" x14ac:dyDescent="0.15">
      <c r="C50" s="18"/>
      <c r="D50" s="18" t="s">
        <v>12</v>
      </c>
      <c r="E50" s="81" t="s">
        <v>57</v>
      </c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2:54" ht="15" customHeight="1" x14ac:dyDescent="0.15"/>
    <row r="52" spans="2:54" ht="15" customHeight="1" x14ac:dyDescent="0.15">
      <c r="C52" s="82" t="s">
        <v>51</v>
      </c>
      <c r="D52" s="84" t="s">
        <v>67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6"/>
    </row>
    <row r="53" spans="2:54" ht="45" customHeight="1" x14ac:dyDescent="0.15">
      <c r="C53" s="83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</row>
    <row r="54" spans="2:54" ht="10.15" customHeight="1" x14ac:dyDescent="0.15">
      <c r="B54" s="10"/>
    </row>
    <row r="55" spans="2:54" ht="15" customHeight="1" x14ac:dyDescent="0.15">
      <c r="B55" s="10" t="s">
        <v>78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X55" s="13"/>
      <c r="Y55" s="13"/>
      <c r="Z55" s="13"/>
      <c r="AA55" s="13"/>
      <c r="AB55" s="14" t="s">
        <v>52</v>
      </c>
      <c r="AC55" s="80" t="str">
        <f>IF(COUNTIF(C56:C58,"●")=0,"未選択","OK")</f>
        <v>未選択</v>
      </c>
      <c r="AD55" s="80"/>
      <c r="AE55" s="80"/>
      <c r="AF55" s="80"/>
      <c r="AG55" s="80"/>
    </row>
    <row r="56" spans="2:54" ht="15" customHeight="1" x14ac:dyDescent="0.15">
      <c r="C56" s="18"/>
      <c r="D56" s="18" t="s">
        <v>9</v>
      </c>
      <c r="E56" s="81" t="s">
        <v>58</v>
      </c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</row>
    <row r="57" spans="2:54" ht="15" customHeight="1" x14ac:dyDescent="0.15">
      <c r="C57" s="18"/>
      <c r="D57" s="19" t="s">
        <v>10</v>
      </c>
      <c r="E57" s="81" t="s">
        <v>54</v>
      </c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</row>
    <row r="58" spans="2:54" ht="15" customHeight="1" x14ac:dyDescent="0.15">
      <c r="C58" s="18"/>
      <c r="D58" s="18" t="s">
        <v>11</v>
      </c>
      <c r="E58" s="81" t="s">
        <v>53</v>
      </c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2:54" ht="15" customHeight="1" x14ac:dyDescent="0.15"/>
    <row r="60" spans="2:54" ht="15" customHeight="1" x14ac:dyDescent="0.15">
      <c r="C60" s="82" t="s">
        <v>51</v>
      </c>
      <c r="D60" s="84" t="s">
        <v>70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6"/>
    </row>
    <row r="61" spans="2:54" ht="45" customHeight="1" x14ac:dyDescent="0.15">
      <c r="C61" s="83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</row>
    <row r="62" spans="2:54" ht="42.6" customHeight="1" x14ac:dyDescent="0.15">
      <c r="B62" s="10"/>
    </row>
    <row r="63" spans="2:54" ht="25.15" customHeight="1" x14ac:dyDescent="0.15">
      <c r="C63" s="103" t="s">
        <v>90</v>
      </c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J63" s="44"/>
      <c r="AK63" s="32"/>
      <c r="AL63" s="32"/>
      <c r="AM63" s="32"/>
      <c r="AN63" s="32"/>
      <c r="AO63" s="32"/>
      <c r="AP63" s="32"/>
      <c r="AQ63" s="32"/>
      <c r="AR63" s="32"/>
      <c r="AS63" s="31"/>
      <c r="AT63" s="30"/>
      <c r="AU63" s="32"/>
      <c r="AV63" s="32"/>
      <c r="AW63" s="32"/>
      <c r="AX63" s="32"/>
      <c r="AY63" s="32"/>
      <c r="AZ63" s="32"/>
      <c r="BA63" s="32"/>
      <c r="BB63" s="32"/>
    </row>
    <row r="64" spans="2:54" ht="15" customHeight="1" x14ac:dyDescent="0.15">
      <c r="B64" s="10"/>
    </row>
    <row r="65" spans="2:33" ht="15" customHeight="1" x14ac:dyDescent="0.15">
      <c r="B65" s="10" t="s">
        <v>79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X65" s="13"/>
      <c r="Y65" s="13"/>
      <c r="Z65" s="13"/>
      <c r="AA65" s="13"/>
      <c r="AB65" s="14" t="s">
        <v>84</v>
      </c>
      <c r="AC65" s="80" t="str">
        <f>IF(COUNTIF(C66:C70,"●")=0,"未選択","OK")</f>
        <v>未選択</v>
      </c>
      <c r="AD65" s="80"/>
      <c r="AE65" s="80"/>
      <c r="AF65" s="80"/>
      <c r="AG65" s="80"/>
    </row>
    <row r="66" spans="2:33" ht="15" customHeight="1" x14ac:dyDescent="0.15">
      <c r="C66" s="20"/>
      <c r="D66" s="20" t="s">
        <v>9</v>
      </c>
      <c r="E66" s="81" t="s">
        <v>91</v>
      </c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2:33" ht="15" customHeight="1" x14ac:dyDescent="0.15">
      <c r="C67" s="20"/>
      <c r="D67" s="21" t="s">
        <v>10</v>
      </c>
      <c r="E67" s="81" t="s">
        <v>92</v>
      </c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2:33" ht="15" customHeight="1" x14ac:dyDescent="0.15">
      <c r="C68" s="20"/>
      <c r="D68" s="21" t="s">
        <v>11</v>
      </c>
      <c r="E68" s="81" t="s">
        <v>93</v>
      </c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2:33" ht="15" customHeight="1" x14ac:dyDescent="0.15">
      <c r="C69" s="20"/>
      <c r="D69" s="21" t="s">
        <v>82</v>
      </c>
      <c r="E69" s="81" t="s">
        <v>86</v>
      </c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2:33" ht="15" customHeight="1" x14ac:dyDescent="0.15">
      <c r="C70" s="20"/>
      <c r="D70" s="20" t="s">
        <v>83</v>
      </c>
      <c r="E70" s="81" t="s">
        <v>87</v>
      </c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2:33" ht="15" customHeight="1" x14ac:dyDescent="0.15"/>
    <row r="72" spans="2:33" ht="15" customHeight="1" x14ac:dyDescent="0.15">
      <c r="C72" s="82" t="s">
        <v>51</v>
      </c>
      <c r="D72" s="84" t="s">
        <v>85</v>
      </c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6"/>
    </row>
    <row r="73" spans="2:33" ht="70.150000000000006" customHeight="1" x14ac:dyDescent="0.15">
      <c r="C73" s="83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</row>
    <row r="74" spans="2:33" ht="15" customHeight="1" x14ac:dyDescent="0.15">
      <c r="B74" s="10"/>
    </row>
    <row r="75" spans="2:33" ht="15" customHeight="1" x14ac:dyDescent="0.15">
      <c r="B75" s="10" t="s">
        <v>88</v>
      </c>
    </row>
    <row r="76" spans="2:33" ht="15" customHeight="1" x14ac:dyDescent="0.15">
      <c r="C76" s="82" t="s">
        <v>51</v>
      </c>
      <c r="D76" s="84" t="s">
        <v>68</v>
      </c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6"/>
    </row>
    <row r="77" spans="2:33" ht="70.150000000000006" customHeight="1" x14ac:dyDescent="0.15">
      <c r="C77" s="83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</row>
    <row r="78" spans="2:33" ht="15" customHeight="1" x14ac:dyDescent="0.15">
      <c r="B78" s="10"/>
    </row>
    <row r="79" spans="2:33" ht="15" customHeight="1" x14ac:dyDescent="0.15">
      <c r="B79" s="10" t="s">
        <v>89</v>
      </c>
    </row>
    <row r="80" spans="2:33" ht="15" customHeight="1" x14ac:dyDescent="0.15">
      <c r="C80" s="82" t="s">
        <v>51</v>
      </c>
      <c r="D80" s="84" t="s">
        <v>69</v>
      </c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6"/>
    </row>
    <row r="81" spans="1:33" ht="70.150000000000006" customHeight="1" x14ac:dyDescent="0.15">
      <c r="C81" s="83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</row>
    <row r="82" spans="1:33" ht="34.9" customHeight="1" x14ac:dyDescent="0.15">
      <c r="B82" s="10"/>
    </row>
    <row r="83" spans="1:33" ht="21" customHeight="1" x14ac:dyDescent="0.15">
      <c r="A83" s="47" t="s">
        <v>60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</row>
  </sheetData>
  <mergeCells count="123">
    <mergeCell ref="A83:AG83"/>
    <mergeCell ref="C76:C77"/>
    <mergeCell ref="D76:AG76"/>
    <mergeCell ref="D77:AG77"/>
    <mergeCell ref="C80:C81"/>
    <mergeCell ref="D80:AG80"/>
    <mergeCell ref="D81:AG81"/>
    <mergeCell ref="AC55:AG55"/>
    <mergeCell ref="E56:AG56"/>
    <mergeCell ref="E57:AG57"/>
    <mergeCell ref="E58:AG58"/>
    <mergeCell ref="C60:C61"/>
    <mergeCell ref="D60:AG60"/>
    <mergeCell ref="D61:AG61"/>
    <mergeCell ref="AC65:AG65"/>
    <mergeCell ref="E66:AG66"/>
    <mergeCell ref="E67:AG67"/>
    <mergeCell ref="E70:AG70"/>
    <mergeCell ref="C72:C73"/>
    <mergeCell ref="D72:AG72"/>
    <mergeCell ref="D73:AG73"/>
    <mergeCell ref="E47:AG47"/>
    <mergeCell ref="E48:AG48"/>
    <mergeCell ref="E49:AG49"/>
    <mergeCell ref="E50:AG50"/>
    <mergeCell ref="C52:C53"/>
    <mergeCell ref="D52:AG52"/>
    <mergeCell ref="D53:AG53"/>
    <mergeCell ref="E68:AG68"/>
    <mergeCell ref="E69:AG69"/>
    <mergeCell ref="C63:AG63"/>
    <mergeCell ref="AC46:AG46"/>
    <mergeCell ref="E41:AG41"/>
    <mergeCell ref="C43:C44"/>
    <mergeCell ref="D43:AG43"/>
    <mergeCell ref="D44:AG44"/>
    <mergeCell ref="AC38:AG38"/>
    <mergeCell ref="E39:AG39"/>
    <mergeCell ref="E40:AG40"/>
    <mergeCell ref="Y28:AB28"/>
    <mergeCell ref="E29:N29"/>
    <mergeCell ref="Y29:AB29"/>
    <mergeCell ref="Y30:AB30"/>
    <mergeCell ref="Y31:AB31"/>
    <mergeCell ref="E32:H32"/>
    <mergeCell ref="I32:M34"/>
    <mergeCell ref="Y32:AB32"/>
    <mergeCell ref="E33:H33"/>
    <mergeCell ref="E34:H34"/>
    <mergeCell ref="C36:AG36"/>
    <mergeCell ref="Z19:AG19"/>
    <mergeCell ref="H20:O20"/>
    <mergeCell ref="Q20:X20"/>
    <mergeCell ref="Z20:AG20"/>
    <mergeCell ref="E26:N26"/>
    <mergeCell ref="O26:S29"/>
    <mergeCell ref="Y26:AB26"/>
    <mergeCell ref="AC26:AG32"/>
    <mergeCell ref="E27:N27"/>
    <mergeCell ref="Y27:AB27"/>
    <mergeCell ref="E28:N28"/>
    <mergeCell ref="Z22:AG22"/>
    <mergeCell ref="D14:F22"/>
    <mergeCell ref="H17:O17"/>
    <mergeCell ref="Q17:X17"/>
    <mergeCell ref="Z17:AG17"/>
    <mergeCell ref="H18:O18"/>
    <mergeCell ref="Q18:X18"/>
    <mergeCell ref="Z18:AG18"/>
    <mergeCell ref="AK35:AR35"/>
    <mergeCell ref="AK29:AR29"/>
    <mergeCell ref="AK30:AR30"/>
    <mergeCell ref="AK31:AR31"/>
    <mergeCell ref="AK32:AR32"/>
    <mergeCell ref="AK33:AR33"/>
    <mergeCell ref="AK34:AR34"/>
    <mergeCell ref="B13:C23"/>
    <mergeCell ref="H14:O14"/>
    <mergeCell ref="Q14:X14"/>
    <mergeCell ref="Z14:AG14"/>
    <mergeCell ref="H15:O15"/>
    <mergeCell ref="Q15:X15"/>
    <mergeCell ref="Z15:AG15"/>
    <mergeCell ref="H16:O16"/>
    <mergeCell ref="Q16:X16"/>
    <mergeCell ref="Z16:AG16"/>
    <mergeCell ref="H21:O21"/>
    <mergeCell ref="Q21:X21"/>
    <mergeCell ref="Z21:AG21"/>
    <mergeCell ref="H22:O22"/>
    <mergeCell ref="Q22:X22"/>
    <mergeCell ref="H19:O19"/>
    <mergeCell ref="Q19:X19"/>
    <mergeCell ref="AK23:AR23"/>
    <mergeCell ref="AK24:AR24"/>
    <mergeCell ref="AK25:AR25"/>
    <mergeCell ref="AK26:AR26"/>
    <mergeCell ref="AK27:AR27"/>
    <mergeCell ref="AK28:AR28"/>
    <mergeCell ref="AK17:AR17"/>
    <mergeCell ref="AK18:AR18"/>
    <mergeCell ref="AK19:AR19"/>
    <mergeCell ref="AK20:AR20"/>
    <mergeCell ref="AK21:AR21"/>
    <mergeCell ref="AK22:AR22"/>
    <mergeCell ref="AU14:BB14"/>
    <mergeCell ref="AK15:AR15"/>
    <mergeCell ref="AU15:BB15"/>
    <mergeCell ref="AK16:AR16"/>
    <mergeCell ref="AU16:BB16"/>
    <mergeCell ref="B11:F11"/>
    <mergeCell ref="H11:I11"/>
    <mergeCell ref="J11:K11"/>
    <mergeCell ref="M11:N11"/>
    <mergeCell ref="AA9:AB9"/>
    <mergeCell ref="B4:AH4"/>
    <mergeCell ref="B7:AH7"/>
    <mergeCell ref="B9:F9"/>
    <mergeCell ref="H9:O9"/>
    <mergeCell ref="AA11:AB11"/>
    <mergeCell ref="AC11:AD11"/>
    <mergeCell ref="AF11:AG11"/>
    <mergeCell ref="AK14:AR14"/>
  </mergeCells>
  <phoneticPr fontId="2"/>
  <conditionalFormatting sqref="H9:O9 AC11:AD11 AF11:AG11 M11:N11 AA9:AB9 J11:K11">
    <cfRule type="cellIs" dxfId="48" priority="67" operator="equal">
      <formula>"　"</formula>
    </cfRule>
    <cfRule type="cellIs" dxfId="47" priority="68" operator="equal">
      <formula>0</formula>
    </cfRule>
  </conditionalFormatting>
  <conditionalFormatting sqref="O26:S29 I32:M34 AC26">
    <cfRule type="cellIs" dxfId="46" priority="63" operator="equal">
      <formula>"選択数は１個"</formula>
    </cfRule>
    <cfRule type="cellIs" dxfId="45" priority="64" operator="equal">
      <formula>"未選択"</formula>
    </cfRule>
  </conditionalFormatting>
  <conditionalFormatting sqref="D26:N29 D32:H34 D47:AG50 D56:AG58 D39:AG41 D68:AG69">
    <cfRule type="expression" dxfId="44" priority="59">
      <formula>$C26="●"</formula>
    </cfRule>
  </conditionalFormatting>
  <conditionalFormatting sqref="X26:AB32">
    <cfRule type="expression" dxfId="43" priority="69">
      <formula>$W26="●"</formula>
    </cfRule>
  </conditionalFormatting>
  <conditionalFormatting sqref="AC38">
    <cfRule type="cellIs" dxfId="42" priority="57" operator="equal">
      <formula>"未選択"</formula>
    </cfRule>
  </conditionalFormatting>
  <conditionalFormatting sqref="C41">
    <cfRule type="cellIs" dxfId="41" priority="56" operator="equal">
      <formula>"●"</formula>
    </cfRule>
  </conditionalFormatting>
  <conditionalFormatting sqref="D44:AG44">
    <cfRule type="cellIs" dxfId="40" priority="54" operator="equal">
      <formula>0</formula>
    </cfRule>
  </conditionalFormatting>
  <conditionalFormatting sqref="AC55">
    <cfRule type="cellIs" dxfId="39" priority="47" operator="equal">
      <formula>"未選択"</formula>
    </cfRule>
  </conditionalFormatting>
  <conditionalFormatting sqref="AC46">
    <cfRule type="cellIs" dxfId="38" priority="51" operator="equal">
      <formula>"未選択"</formula>
    </cfRule>
  </conditionalFormatting>
  <conditionalFormatting sqref="C26:C29">
    <cfRule type="cellIs" dxfId="37" priority="28" operator="equal">
      <formula>"●"</formula>
    </cfRule>
    <cfRule type="expression" dxfId="36" priority="43">
      <formula>COUNTIF($C$26:$C$29,"●")=0</formula>
    </cfRule>
  </conditionalFormatting>
  <conditionalFormatting sqref="W26:W32">
    <cfRule type="expression" dxfId="35" priority="27">
      <formula>COUNTIF($W$26:$W$32,"●")=0</formula>
    </cfRule>
    <cfRule type="cellIs" dxfId="34" priority="42" operator="equal">
      <formula>"●"</formula>
    </cfRule>
  </conditionalFormatting>
  <conditionalFormatting sqref="C32:C34">
    <cfRule type="cellIs" dxfId="33" priority="40" operator="equal">
      <formula>"●"</formula>
    </cfRule>
    <cfRule type="expression" dxfId="32" priority="41">
      <formula>COUNTIF($C$32:$C$34,"●")=0</formula>
    </cfRule>
  </conditionalFormatting>
  <conditionalFormatting sqref="P14:P22 AT14:AT16 G14:G22 Y14:Y22 AT23:AT42 AJ63 AJ14:AJ40">
    <cfRule type="expression" dxfId="31" priority="70">
      <formula>$AH$14=0</formula>
    </cfRule>
    <cfRule type="cellIs" dxfId="30" priority="71" operator="equal">
      <formula>"●"</formula>
    </cfRule>
  </conditionalFormatting>
  <conditionalFormatting sqref="C39:C41">
    <cfRule type="expression" dxfId="29" priority="37">
      <formula>COUNTIF($C$39:$C$41,"●")=0</formula>
    </cfRule>
  </conditionalFormatting>
  <conditionalFormatting sqref="C56:C58 C70">
    <cfRule type="cellIs" dxfId="28" priority="29" operator="equal">
      <formula>"●"</formula>
    </cfRule>
    <cfRule type="expression" dxfId="27" priority="30">
      <formula>COUNTIF($C$56:$C$58,"●")=0</formula>
    </cfRule>
  </conditionalFormatting>
  <conditionalFormatting sqref="C47:C50">
    <cfRule type="cellIs" dxfId="26" priority="33" operator="equal">
      <formula>"●"</formula>
    </cfRule>
    <cfRule type="expression" dxfId="25" priority="34">
      <formula>COUNTIF($C$47:$C$50,"●")=0</formula>
    </cfRule>
  </conditionalFormatting>
  <conditionalFormatting sqref="AA11:AB11">
    <cfRule type="cellIs" dxfId="24" priority="25" operator="equal">
      <formula>"　"</formula>
    </cfRule>
    <cfRule type="cellIs" dxfId="23" priority="26" operator="equal">
      <formula>0</formula>
    </cfRule>
  </conditionalFormatting>
  <conditionalFormatting sqref="H11:I11">
    <cfRule type="cellIs" dxfId="22" priority="23" operator="equal">
      <formula>"　"</formula>
    </cfRule>
    <cfRule type="cellIs" dxfId="21" priority="24" operator="equal">
      <formula>0</formula>
    </cfRule>
  </conditionalFormatting>
  <conditionalFormatting sqref="D81:AG81">
    <cfRule type="cellIs" dxfId="20" priority="15" operator="equal">
      <formula>0</formula>
    </cfRule>
  </conditionalFormatting>
  <conditionalFormatting sqref="D53:AG53">
    <cfRule type="cellIs" dxfId="19" priority="19" operator="equal">
      <formula>0</formula>
    </cfRule>
  </conditionalFormatting>
  <conditionalFormatting sqref="D61:AG61">
    <cfRule type="cellIs" dxfId="18" priority="17" operator="equal">
      <formula>0</formula>
    </cfRule>
  </conditionalFormatting>
  <conditionalFormatting sqref="D77:AG77">
    <cfRule type="cellIs" dxfId="17" priority="16" operator="equal">
      <formula>0</formula>
    </cfRule>
  </conditionalFormatting>
  <conditionalFormatting sqref="D73:AG73">
    <cfRule type="cellIs" dxfId="16" priority="9" operator="equal">
      <formula>0</formula>
    </cfRule>
  </conditionalFormatting>
  <conditionalFormatting sqref="D66:AG67 D70:AG70">
    <cfRule type="expression" dxfId="15" priority="13">
      <formula>$C66="●"</formula>
    </cfRule>
  </conditionalFormatting>
  <conditionalFormatting sqref="AC65">
    <cfRule type="cellIs" dxfId="14" priority="12" operator="equal">
      <formula>"未選択"</formula>
    </cfRule>
  </conditionalFormatting>
  <conditionalFormatting sqref="C66:C67">
    <cfRule type="cellIs" dxfId="13" priority="10" operator="equal">
      <formula>"●"</formula>
    </cfRule>
    <cfRule type="expression" dxfId="12" priority="11">
      <formula>COUNTIF($C$56:$C$58,"●")=0</formula>
    </cfRule>
  </conditionalFormatting>
  <conditionalFormatting sqref="AK14:AK40">
    <cfRule type="expression" dxfId="11" priority="94">
      <formula>$AJ14="●"</formula>
    </cfRule>
  </conditionalFormatting>
  <conditionalFormatting sqref="AU23:AU42">
    <cfRule type="expression" dxfId="10" priority="96">
      <formula>$AT23="●"</formula>
    </cfRule>
  </conditionalFormatting>
  <conditionalFormatting sqref="AU14:AU16">
    <cfRule type="expression" dxfId="9" priority="97">
      <formula>$AJ14="●"</formula>
    </cfRule>
  </conditionalFormatting>
  <conditionalFormatting sqref="H14:H22">
    <cfRule type="expression" dxfId="8" priority="103">
      <formula>$G14="●"</formula>
    </cfRule>
  </conditionalFormatting>
  <conditionalFormatting sqref="Z14:Z21">
    <cfRule type="expression" dxfId="7" priority="104">
      <formula>$Y14="●"</formula>
    </cfRule>
  </conditionalFormatting>
  <conditionalFormatting sqref="Q14:Q22">
    <cfRule type="expression" dxfId="6" priority="105">
      <formula>$P14="●"</formula>
    </cfRule>
  </conditionalFormatting>
  <conditionalFormatting sqref="C68:C69">
    <cfRule type="cellIs" dxfId="5" priority="5" operator="equal">
      <formula>"●"</formula>
    </cfRule>
    <cfRule type="expression" dxfId="4" priority="6">
      <formula>COUNTIF($C$56:$C$58,"●")=0</formula>
    </cfRule>
  </conditionalFormatting>
  <conditionalFormatting sqref="AT63">
    <cfRule type="expression" dxfId="3" priority="1">
      <formula>$AH$14=0</formula>
    </cfRule>
    <cfRule type="cellIs" dxfId="2" priority="2" operator="equal">
      <formula>"●"</formula>
    </cfRule>
  </conditionalFormatting>
  <conditionalFormatting sqref="AK63">
    <cfRule type="expression" dxfId="1" priority="3">
      <formula>$AJ63="●"</formula>
    </cfRule>
  </conditionalFormatting>
  <conditionalFormatting sqref="AU63">
    <cfRule type="expression" dxfId="0" priority="4">
      <formula>$AT63="●"</formula>
    </cfRule>
  </conditionalFormatting>
  <dataValidations count="6">
    <dataValidation type="list" allowBlank="1" showInputMessage="1" showErrorMessage="1" sqref="AC11:AD11 J11:K11" xr:uid="{17304FA6-6CA9-4157-8C0B-F90AA94179AA}">
      <formula1>"　,29,30,31,1,2,3,4,5,6,7,8,9,10"</formula1>
    </dataValidation>
    <dataValidation type="list" allowBlank="1" showInputMessage="1" showErrorMessage="1" sqref="AA11:AB11 H11:I11" xr:uid="{3283F6D5-AE1D-41AD-8809-F5D3C5FFAB3F}">
      <formula1>"　,平成,令和"</formula1>
    </dataValidation>
    <dataValidation type="list" allowBlank="1" showInputMessage="1" showErrorMessage="1" sqref="W26:W32 C26:C29 P14:P22 C32:C34 C39:C41 C47:C50 C56:C58 G14:G22 Y14:Y22 C66:C70 AT23:AT42 AT63" xr:uid="{F042D60A-F25E-4996-B449-91FD5E10CA8D}">
      <formula1>"　,●"</formula1>
    </dataValidation>
    <dataValidation type="list" allowBlank="1" showInputMessage="1" showErrorMessage="1" sqref="H9:O9" xr:uid="{097971AB-830D-4E0F-B4C7-D5772D60E5E0}">
      <formula1>"　,環境森林部,農政水産部,県土整備部"</formula1>
    </dataValidation>
    <dataValidation type="list" allowBlank="1" showInputMessage="1" showErrorMessage="1" sqref="AF11:AG11 M11:N11" xr:uid="{80945A26-1233-4242-98BD-44C0249DE8FA}">
      <formula1>"　,1,2,3,4,5,6,7,8,9,10,11,12"</formula1>
    </dataValidation>
    <dataValidation type="list" allowBlank="1" showInputMessage="1" showErrorMessage="1" sqref="AA9:AB9" xr:uid="{38654347-FB17-4C46-A29A-3EE2B284BF4F}">
      <formula1>"　,あり,なし"</formula1>
    </dataValidation>
  </dataValidations>
  <hyperlinks>
    <hyperlink ref="AU16" r:id="rId1" display="=@if(VLOOKUP(P12,$E$10:$M$36,2)=Q11,&quot;&quot;,VLOOKUP(P12,$E$10:$M$36,2))" xr:uid="{1AA821D9-9A67-43CA-A032-6C39217CC127}"/>
  </hyperlinks>
  <printOptions horizontalCentered="1"/>
  <pageMargins left="0.59055118110236227" right="0.59055118110236227" top="0.59055118110236227" bottom="0.39370078740157483" header="0.31496062992125984" footer="0.31496062992125984"/>
  <pageSetup paperSize="9" fitToHeight="2" orientation="portrait" r:id="rId2"/>
  <rowBreaks count="1" manualBreakCount="1">
    <brk id="54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アンケート調査表</vt:lpstr>
      <vt:lpstr>アンケート調査表!Print_Area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相牟田浩明・真知子</dc:creator>
  <cp:lastModifiedBy>200301</cp:lastModifiedBy>
  <cp:lastPrinted>2020-04-28T07:14:39Z</cp:lastPrinted>
  <dcterms:created xsi:type="dcterms:W3CDTF">2019-05-18T04:50:54Z</dcterms:created>
  <dcterms:modified xsi:type="dcterms:W3CDTF">2020-05-27T23:43:37Z</dcterms:modified>
</cp:coreProperties>
</file>